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 פנסיוני ב3" sheetId="1" r:id="rId1"/>
    <sheet name="נספח ב4 - G" sheetId="2" r:id="rId2"/>
    <sheet name="נספח ב4 - P" sheetId="3" r:id="rId3"/>
    <sheet name="נספח ב5 - G" sheetId="4" r:id="rId4"/>
    <sheet name="נספח ב5 - P" sheetId="5" r:id="rId5"/>
  </sheets>
  <externalReferences>
    <externalReference r:id="rId6"/>
    <externalReference r:id="rId7"/>
  </externalReferences>
  <calcPr calcId="152511"/>
</workbook>
</file>

<file path=xl/calcChain.xml><?xml version="1.0" encoding="utf-8"?>
<calcChain xmlns="http://schemas.openxmlformats.org/spreadsheetml/2006/main">
  <c r="W10" i="5" l="1"/>
  <c r="V10" i="5"/>
  <c r="U10" i="5"/>
  <c r="T10" i="5"/>
  <c r="S10" i="5"/>
  <c r="R10" i="5"/>
  <c r="Q10" i="5"/>
  <c r="P10" i="5"/>
  <c r="O10" i="5"/>
  <c r="N10" i="5"/>
  <c r="M10" i="5"/>
  <c r="L10" i="5"/>
  <c r="K10" i="5"/>
  <c r="J10" i="5"/>
  <c r="I10" i="5"/>
  <c r="H10" i="5"/>
  <c r="G10" i="5"/>
  <c r="F10" i="5"/>
  <c r="E10" i="5"/>
  <c r="D10" i="5"/>
  <c r="C10" i="5"/>
  <c r="J8" i="5"/>
  <c r="Q8" i="5" s="1"/>
  <c r="C8" i="5"/>
  <c r="B3" i="5"/>
  <c r="B2" i="5"/>
  <c r="B1" i="5"/>
  <c r="W10" i="4"/>
  <c r="V10" i="4"/>
  <c r="U10" i="4"/>
  <c r="T10" i="4"/>
  <c r="S10" i="4"/>
  <c r="R10" i="4"/>
  <c r="Q10" i="4"/>
  <c r="P10" i="4"/>
  <c r="O10" i="4"/>
  <c r="N10" i="4"/>
  <c r="M10" i="4"/>
  <c r="L10" i="4"/>
  <c r="K10" i="4"/>
  <c r="J10" i="4"/>
  <c r="I10" i="4"/>
  <c r="H10" i="4"/>
  <c r="G10" i="4"/>
  <c r="F10" i="4"/>
  <c r="E10" i="4"/>
  <c r="D10" i="4"/>
  <c r="C10" i="4"/>
  <c r="J8" i="4"/>
  <c r="Q8" i="4" s="1"/>
  <c r="C8" i="4"/>
  <c r="B3" i="4"/>
  <c r="B2" i="4"/>
  <c r="B1" i="4"/>
  <c r="E10" i="3"/>
  <c r="P10" i="3"/>
  <c r="O10" i="3"/>
  <c r="N10" i="3"/>
  <c r="M10" i="3"/>
  <c r="L10" i="3"/>
  <c r="K10" i="3"/>
  <c r="J10" i="3"/>
  <c r="I10" i="3"/>
  <c r="H10" i="3"/>
  <c r="G10" i="3"/>
  <c r="F10" i="3"/>
  <c r="D10" i="3"/>
  <c r="C10" i="3"/>
  <c r="J8" i="3"/>
  <c r="B3" i="3"/>
  <c r="B2" i="3"/>
  <c r="B1" i="3"/>
  <c r="P10" i="2"/>
  <c r="O10" i="2"/>
  <c r="N10" i="2"/>
  <c r="M10" i="2"/>
  <c r="L10" i="2"/>
  <c r="K10" i="2"/>
  <c r="J10" i="2"/>
  <c r="I10" i="2"/>
  <c r="H10" i="2"/>
  <c r="G10" i="2"/>
  <c r="F10" i="2"/>
  <c r="E10" i="2"/>
  <c r="D10" i="2"/>
  <c r="C10" i="2"/>
  <c r="J8" i="2"/>
  <c r="B3" i="2"/>
  <c r="B2" i="2"/>
  <c r="B1" i="2"/>
  <c r="V14" i="1"/>
  <c r="U14" i="1"/>
  <c r="Q14" i="1"/>
  <c r="V13" i="1"/>
  <c r="U13" i="1"/>
  <c r="Q13" i="1"/>
  <c r="V12" i="1"/>
  <c r="Q12" i="1" s="1"/>
  <c r="U12" i="1"/>
  <c r="J12" i="1"/>
  <c r="I12" i="1"/>
  <c r="H12" i="1"/>
  <c r="G12" i="1"/>
  <c r="F12" i="1"/>
  <c r="V11" i="1"/>
  <c r="V15" i="1" s="1"/>
  <c r="U11" i="1"/>
  <c r="U15" i="1" s="1"/>
  <c r="J11" i="1"/>
  <c r="J15" i="1" s="1"/>
  <c r="I11" i="1"/>
  <c r="I15" i="1" s="1"/>
  <c r="H11" i="1"/>
  <c r="H15" i="1" s="1"/>
  <c r="G11" i="1"/>
  <c r="G15" i="1" s="1"/>
  <c r="F11" i="1"/>
  <c r="F15" i="1" s="1"/>
  <c r="B3" i="1"/>
  <c r="B2" i="1"/>
  <c r="B1" i="1"/>
  <c r="E12" i="1" l="1"/>
  <c r="Q11" i="1"/>
  <c r="Q15" i="1"/>
  <c r="E11" i="1"/>
  <c r="E15" i="1" s="1"/>
</calcChain>
</file>

<file path=xl/sharedStrings.xml><?xml version="1.0" encoding="utf-8"?>
<sst xmlns="http://schemas.openxmlformats.org/spreadsheetml/2006/main" count="231" uniqueCount="94">
  <si>
    <t>מדדי התביעות (באחוזים)</t>
  </si>
  <si>
    <t>קצבת נכות (א.כ.ע)</t>
  </si>
  <si>
    <t>ריסק מוות (תשלום חד פעמי למקרה מוות)</t>
  </si>
  <si>
    <t>קצבת שארים</t>
  </si>
  <si>
    <t>סה"כ</t>
  </si>
  <si>
    <t>עד 30 יום</t>
  </si>
  <si>
    <t>31-60 יום</t>
  </si>
  <si>
    <t>61-120 יום</t>
  </si>
  <si>
    <t>121-180 יום</t>
  </si>
  <si>
    <t>181 יום ומעלה</t>
  </si>
  <si>
    <t>(1)</t>
  </si>
  <si>
    <t>(2)</t>
  </si>
  <si>
    <t>(3)</t>
  </si>
  <si>
    <t>(4)</t>
  </si>
  <si>
    <t>(5)</t>
  </si>
  <si>
    <t>(6)</t>
  </si>
  <si>
    <t>(7)</t>
  </si>
  <si>
    <t>(8)</t>
  </si>
  <si>
    <t>(9)</t>
  </si>
  <si>
    <t>(10)</t>
  </si>
  <si>
    <t>(11)</t>
  </si>
  <si>
    <t>(12)</t>
  </si>
  <si>
    <t>(13)</t>
  </si>
  <si>
    <t>(14)</t>
  </si>
  <si>
    <t>(15)</t>
  </si>
  <si>
    <t>(16)</t>
  </si>
  <si>
    <t>(17)</t>
  </si>
  <si>
    <t>(18)</t>
  </si>
  <si>
    <t>א</t>
  </si>
  <si>
    <t>תביעות:</t>
  </si>
  <si>
    <t>תביעות שאושרו</t>
  </si>
  <si>
    <t>תביעות שנדחו</t>
  </si>
  <si>
    <t>תביעות שנסגרו בפשרה</t>
  </si>
  <si>
    <t>תביעות שבוטלו</t>
  </si>
  <si>
    <t>תביעות שנסגרו (א3+א4+א5+א6)</t>
  </si>
  <si>
    <t>ב</t>
  </si>
  <si>
    <t xml:space="preserve"> תביעות שנסגרו בבוררות:</t>
  </si>
  <si>
    <t>סה"כ (ב1+ב2)</t>
  </si>
  <si>
    <t>ג</t>
  </si>
  <si>
    <t>תביעות שנסגרו בבית משפט:</t>
  </si>
  <si>
    <t>פשרה</t>
  </si>
  <si>
    <t>אחר</t>
  </si>
  <si>
    <t>סה"כ (ג1+ג2+ג3+ג4)</t>
  </si>
  <si>
    <t>בקשות למשיכת כספים או לקבלת קצבת זקנה</t>
  </si>
  <si>
    <t>מדדי הבקשות
(אחוזים)</t>
  </si>
  <si>
    <t>משך זמן הטיפול בבקשות למשיכת כספים בסכום חד-פעמי</t>
  </si>
  <si>
    <t>משך זמן הטיפול בבקשות לקבלת קצבת זקנה</t>
  </si>
  <si>
    <t>עד 5 ימים</t>
  </si>
  <si>
    <t>6-10 ימים</t>
  </si>
  <si>
    <t>11-15 ימים</t>
  </si>
  <si>
    <t>16-20 ימים</t>
  </si>
  <si>
    <t>21-30 ימים</t>
  </si>
  <si>
    <t>31 ימים ומעלה</t>
  </si>
  <si>
    <t>11-20 ימים</t>
  </si>
  <si>
    <t>31-40 ימים</t>
  </si>
  <si>
    <t>41 ימים ומעלה</t>
  </si>
  <si>
    <t>בקשות שהגיעו לידי סיום טיפול במהלך השנה</t>
  </si>
  <si>
    <t>הסברים:</t>
  </si>
  <si>
    <r>
      <t>1. משך זמן הטיפול בבקשות השונות נמדד מהמועד בו הוגשה הבקשה</t>
    </r>
    <r>
      <rPr>
        <sz val="10"/>
        <color rgb="FFFF000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</si>
  <si>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</si>
  <si>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</si>
  <si>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</si>
  <si>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</si>
  <si>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</si>
  <si>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</si>
  <si>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</si>
  <si>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</si>
  <si>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</si>
  <si>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</si>
  <si>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</si>
  <si>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</si>
  <si>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</si>
  <si>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</si>
  <si>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(19)</t>
  </si>
  <si>
    <t>(20)</t>
  </si>
  <si>
    <t>(21)</t>
  </si>
  <si>
    <t>(22)</t>
  </si>
  <si>
    <t>(23)</t>
  </si>
  <si>
    <t>(24)</t>
  </si>
  <si>
    <t>(25)</t>
  </si>
  <si>
    <t>(26)</t>
  </si>
  <si>
    <t>(27)</t>
  </si>
  <si>
    <t>(28)</t>
  </si>
  <si>
    <t>(29)</t>
  </si>
  <si>
    <t>(30)</t>
  </si>
  <si>
    <t>(31)</t>
  </si>
  <si>
    <t>(32)</t>
  </si>
  <si>
    <t>(33)</t>
  </si>
  <si>
    <t>(34)</t>
  </si>
  <si>
    <t>(35)</t>
  </si>
  <si>
    <t>(36)</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</si>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</sst>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0.0"/>
  </numFmts>
  <fonts count="18" x14ac:knownFonts="1">
    <font>
      <sz val="11"/>
      <color theme="1"/>
      <name val="Calibri"/>
      <family val="2"/>
      <scheme val="minor"/>
    </font>
    <font>
      <sz val="10"/>
      <name val="Arial"/>
      <family val="2"/>
    </font>
    <font>
      <b/>
      <sz val="14"/>
      <color rgb="FF000000"/>
      <name val="David"/>
      <family val="2"/>
      <charset val="177"/>
    </font>
    <font>
      <b/>
      <sz val="16"/>
      <color rgb="FF000000"/>
      <name val="David"/>
      <family val="2"/>
      <charset val="177"/>
    </font>
    <font>
      <b/>
      <sz val="12"/>
      <name val="David"/>
      <family val="2"/>
      <charset val="177"/>
    </font>
    <font>
      <u/>
      <sz val="10"/>
      <color rgb="FF0000FF"/>
      <name val="Arial"/>
      <family val="2"/>
    </font>
    <font>
      <sz val="10"/>
      <name val="David"/>
      <family val="2"/>
      <charset val="177"/>
    </font>
    <font>
      <b/>
      <u/>
      <sz val="10"/>
      <name val="David"/>
      <family val="2"/>
      <charset val="177"/>
    </font>
    <font>
      <b/>
      <sz val="9"/>
      <name val="David"/>
      <family val="2"/>
      <charset val="177"/>
    </font>
    <font>
      <b/>
      <sz val="10"/>
      <name val="David"/>
      <family val="2"/>
      <charset val="177"/>
    </font>
    <font>
      <u/>
      <sz val="10"/>
      <name val="David"/>
      <family val="2"/>
      <charset val="177"/>
    </font>
    <font>
      <sz val="9"/>
      <color rgb="FF000000"/>
      <name val="David"/>
      <family val="2"/>
      <charset val="177"/>
    </font>
    <font>
      <b/>
      <sz val="10"/>
      <name val="Arial"/>
      <family val="2"/>
    </font>
    <font>
      <u/>
      <sz val="10"/>
      <name val="Arial"/>
      <family val="2"/>
    </font>
    <font>
      <b/>
      <sz val="14"/>
      <name val="David"/>
      <family val="2"/>
      <charset val="177"/>
    </font>
    <font>
      <b/>
      <sz val="11"/>
      <color rgb="FF000000"/>
      <name val="David"/>
      <family val="2"/>
      <charset val="177"/>
    </font>
    <font>
      <sz val="10"/>
      <color rgb="FF000000"/>
      <name val="David"/>
      <family val="2"/>
      <charset val="177"/>
    </font>
    <font>
      <sz val="10"/>
      <color rgb="FFFF0000"/>
      <name val="David"/>
      <family val="2"/>
      <charset val="177"/>
    </font>
  </fonts>
  <fills count="6">
    <fill>
      <patternFill patternType="none"/>
    </fill>
    <fill>
      <patternFill patternType="gray125"/>
    </fill>
    <fill>
      <patternFill patternType="solid">
        <fgColor rgb="FFFFFFFF"/>
        <bgColor rgb="FF000000"/>
      </patternFill>
    </fill>
    <fill>
      <patternFill patternType="solid">
        <fgColor rgb="FFC0C0C0"/>
        <bgColor rgb="FF000000"/>
      </patternFill>
    </fill>
    <fill>
      <patternFill patternType="solid">
        <fgColor rgb="FFFFFFCC"/>
        <bgColor rgb="FF000000"/>
      </patternFill>
    </fill>
    <fill>
      <patternFill patternType="lightUp">
        <fgColor rgb="FF000000"/>
        <bgColor rgb="FFFFFFFF"/>
      </patternFill>
    </fill>
  </fills>
  <borders count="56">
    <border>
      <left/>
      <right/>
      <top/>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bottom/>
      <diagonal/>
    </border>
    <border>
      <left style="medium">
        <color auto="1"/>
      </left>
      <right style="thin">
        <color auto="1"/>
      </right>
      <top style="thin">
        <color auto="1"/>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hair">
        <color auto="1"/>
      </left>
      <right style="medium">
        <color auto="1"/>
      </right>
      <top/>
      <bottom style="thin">
        <color auto="1"/>
      </bottom>
      <diagonal/>
    </border>
    <border>
      <left/>
      <right/>
      <top/>
      <bottom style="medium">
        <color auto="1"/>
      </bottom>
      <diagonal/>
    </border>
    <border>
      <left style="medium">
        <color auto="1"/>
      </left>
      <right style="thin">
        <color auto="1"/>
      </right>
      <top style="thin">
        <color auto="1"/>
      </top>
      <bottom style="medium">
        <color auto="1"/>
      </bottom>
      <diagonal/>
    </border>
    <border>
      <left/>
      <right style="hair">
        <color auto="1"/>
      </right>
      <top style="thin">
        <color auto="1"/>
      </top>
      <bottom style="medium">
        <color auto="1"/>
      </bottom>
      <diagonal/>
    </border>
    <border>
      <left style="hair">
        <color auto="1"/>
      </left>
      <right style="hair">
        <color auto="1"/>
      </right>
      <top style="thin">
        <color auto="1"/>
      </top>
      <bottom style="medium">
        <color auto="1"/>
      </bottom>
      <diagonal/>
    </border>
    <border>
      <left style="hair">
        <color auto="1"/>
      </left>
      <right style="medium">
        <color auto="1"/>
      </right>
      <top style="thin">
        <color auto="1"/>
      </top>
      <bottom style="medium">
        <color auto="1"/>
      </bottom>
      <diagonal/>
    </border>
    <border>
      <left style="thin">
        <color auto="1"/>
      </left>
      <right/>
      <top style="medium">
        <color auto="1"/>
      </top>
      <bottom style="hair">
        <color auto="1"/>
      </bottom>
      <diagonal/>
    </border>
    <border>
      <left/>
      <right/>
      <top style="medium">
        <color auto="1"/>
      </top>
      <bottom style="hair">
        <color auto="1"/>
      </bottom>
      <diagonal/>
    </border>
    <border>
      <left style="medium">
        <color auto="1"/>
      </left>
      <right style="thin">
        <color auto="1"/>
      </right>
      <top style="thin">
        <color auto="1"/>
      </top>
      <bottom style="hair">
        <color auto="1"/>
      </bottom>
      <diagonal/>
    </border>
    <border>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medium">
        <color auto="1"/>
      </right>
      <top style="thin">
        <color auto="1"/>
      </top>
      <bottom style="hair">
        <color auto="1"/>
      </bottom>
      <diagonal/>
    </border>
    <border>
      <left style="hair">
        <color auto="1"/>
      </left>
      <right style="medium">
        <color auto="1"/>
      </right>
      <top style="medium">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medium">
        <color auto="1"/>
      </left>
      <right style="thin">
        <color auto="1"/>
      </right>
      <top style="hair">
        <color auto="1"/>
      </top>
      <bottom style="hair">
        <color auto="1"/>
      </bottom>
      <diagonal/>
    </border>
    <border>
      <left/>
      <right style="hair">
        <color auto="1"/>
      </right>
      <top style="hair">
        <color auto="1"/>
      </top>
      <bottom style="hair">
        <color auto="1"/>
      </bottom>
      <diagonal/>
    </border>
    <border>
      <left/>
      <right style="medium">
        <color auto="1"/>
      </right>
      <top style="hair">
        <color auto="1"/>
      </top>
      <bottom style="hair">
        <color auto="1"/>
      </bottom>
      <diagonal/>
    </border>
    <border>
      <left style="hair">
        <color auto="1"/>
      </left>
      <right style="medium">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medium">
        <color auto="1"/>
      </left>
      <right style="thin">
        <color auto="1"/>
      </right>
      <top style="hair">
        <color auto="1"/>
      </top>
      <bottom/>
      <diagonal/>
    </border>
    <border>
      <left style="medium">
        <color auto="1"/>
      </left>
      <right style="thin">
        <color auto="1"/>
      </right>
      <top/>
      <bottom style="medium">
        <color auto="1"/>
      </bottom>
      <diagonal/>
    </border>
    <border>
      <left style="thin">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top style="hair">
        <color auto="1"/>
      </top>
      <bottom style="medium">
        <color auto="1"/>
      </bottom>
      <diagonal/>
    </border>
    <border>
      <left style="medium">
        <color auto="1"/>
      </left>
      <right style="thin">
        <color auto="1"/>
      </right>
      <top style="hair">
        <color auto="1"/>
      </top>
      <bottom style="medium">
        <color auto="1"/>
      </bottom>
      <diagonal/>
    </border>
    <border>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hair">
        <color auto="1"/>
      </right>
      <top/>
      <bottom/>
      <diagonal/>
    </border>
    <border>
      <left style="hair">
        <color auto="1"/>
      </left>
      <right/>
      <top/>
      <bottom style="thin">
        <color auto="1"/>
      </bottom>
      <diagonal/>
    </border>
    <border>
      <left style="hair">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hair">
        <color auto="1"/>
      </right>
      <top/>
      <bottom style="thin">
        <color auto="1"/>
      </bottom>
      <diagonal/>
    </border>
  </borders>
  <cellStyleXfs count="7">
    <xf numFmtId="0" fontId="0" fillId="0" borderId="0"/>
    <xf numFmtId="0" fontId="1" fillId="0" borderId="0"/>
    <xf numFmtId="0" fontId="1" fillId="0" borderId="0">
      <alignment wrapText="1"/>
    </xf>
    <xf numFmtId="0" fontId="5" fillId="0" borderId="0" applyNumberFormat="0" applyFill="0" applyBorder="0">
      <protection locked="0"/>
    </xf>
    <xf numFmtId="43" fontId="1" fillId="0" borderId="0" applyFont="0" applyFill="0" applyBorder="0" applyAlignment="0" applyProtection="0"/>
    <xf numFmtId="9" fontId="1" fillId="0" borderId="0" applyFont="0" applyFill="0" applyBorder="0" applyAlignment="0" applyProtection="0"/>
    <xf numFmtId="0" fontId="1" fillId="0" borderId="0">
      <alignment wrapText="1"/>
    </xf>
  </cellStyleXfs>
  <cellXfs count="112">
    <xf numFmtId="0" fontId="0" fillId="0" borderId="0" xfId="0"/>
    <xf numFmtId="0" fontId="1" fillId="0" borderId="0" xfId="1" applyFont="1" applyFill="1" applyBorder="1" applyProtection="1">
      <protection locked="0"/>
    </xf>
    <xf numFmtId="0" fontId="2" fillId="0" borderId="0" xfId="2" applyFont="1" applyFill="1" applyBorder="1" applyAlignment="1" applyProtection="1">
      <alignment horizontal="right" readingOrder="2"/>
    </xf>
    <xf numFmtId="0" fontId="3" fillId="2" borderId="0" xfId="2" applyFont="1" applyFill="1" applyBorder="1" applyAlignment="1" applyProtection="1">
      <alignment horizontal="right" vertical="center"/>
    </xf>
    <xf numFmtId="0" fontId="2" fillId="0" borderId="0" xfId="2" applyFont="1" applyFill="1" applyBorder="1" applyAlignment="1" applyProtection="1">
      <alignment readingOrder="2"/>
      <protection locked="0"/>
    </xf>
    <xf numFmtId="0" fontId="4" fillId="0" borderId="0" xfId="1" applyFont="1" applyFill="1" applyBorder="1" applyProtection="1"/>
    <xf numFmtId="0" fontId="2" fillId="0" borderId="0" xfId="2" applyFont="1" applyFill="1" applyBorder="1" applyAlignment="1" applyProtection="1">
      <alignment horizontal="right" readingOrder="2"/>
      <protection locked="0"/>
    </xf>
    <xf numFmtId="0" fontId="6" fillId="0" borderId="1" xfId="1" applyFont="1" applyFill="1" applyBorder="1" applyAlignment="1" applyProtection="1">
      <protection locked="0"/>
    </xf>
    <xf numFmtId="0" fontId="6" fillId="0" borderId="7" xfId="1" applyFont="1" applyFill="1" applyBorder="1" applyAlignment="1" applyProtection="1">
      <protection locked="0"/>
    </xf>
    <xf numFmtId="0" fontId="9" fillId="3" borderId="8" xfId="1" applyFont="1" applyFill="1" applyBorder="1" applyAlignment="1" applyProtection="1">
      <alignment horizontal="center" vertical="center"/>
      <protection locked="0"/>
    </xf>
    <xf numFmtId="0" fontId="9" fillId="3" borderId="9" xfId="1" applyFont="1" applyFill="1" applyBorder="1" applyAlignment="1" applyProtection="1">
      <alignment horizontal="center" vertical="top" wrapText="1"/>
      <protection locked="0"/>
    </xf>
    <xf numFmtId="0" fontId="9" fillId="3" borderId="10" xfId="1" applyFont="1" applyFill="1" applyBorder="1" applyAlignment="1" applyProtection="1">
      <alignment horizontal="center" vertical="top" wrapText="1"/>
      <protection locked="0"/>
    </xf>
    <xf numFmtId="0" fontId="9" fillId="3" borderId="11" xfId="1" applyFont="1" applyFill="1" applyBorder="1" applyAlignment="1" applyProtection="1">
      <alignment horizontal="center" vertical="top" wrapText="1"/>
      <protection locked="0"/>
    </xf>
    <xf numFmtId="0" fontId="1" fillId="0" borderId="7" xfId="1" applyFont="1" applyFill="1" applyBorder="1" applyAlignment="1" applyProtection="1">
      <protection locked="0"/>
    </xf>
    <xf numFmtId="49" fontId="9" fillId="3" borderId="13" xfId="1" applyNumberFormat="1" applyFont="1" applyFill="1" applyBorder="1" applyAlignment="1" applyProtection="1">
      <alignment horizontal="center" vertical="top" wrapText="1"/>
      <protection locked="0"/>
    </xf>
    <xf numFmtId="49" fontId="9" fillId="3" borderId="14" xfId="1" applyNumberFormat="1" applyFont="1" applyFill="1" applyBorder="1" applyAlignment="1" applyProtection="1">
      <alignment horizontal="center" vertical="top" wrapText="1"/>
      <protection locked="0"/>
    </xf>
    <xf numFmtId="49" fontId="9" fillId="3" borderId="15" xfId="1" applyNumberFormat="1" applyFont="1" applyFill="1" applyBorder="1" applyAlignment="1" applyProtection="1">
      <alignment horizontal="center" vertical="top" wrapText="1"/>
      <protection locked="0"/>
    </xf>
    <xf numFmtId="49" fontId="9" fillId="3" borderId="16" xfId="1" applyNumberFormat="1" applyFont="1" applyFill="1" applyBorder="1" applyAlignment="1" applyProtection="1">
      <alignment horizontal="center" vertical="top" wrapText="1"/>
      <protection locked="0"/>
    </xf>
    <xf numFmtId="3" fontId="11" fillId="5" borderId="19" xfId="4" applyNumberFormat="1" applyFont="1" applyFill="1" applyBorder="1" applyAlignment="1" applyProtection="1"/>
    <xf numFmtId="3" fontId="11" fillId="5" borderId="20" xfId="4" applyNumberFormat="1" applyFont="1" applyFill="1" applyBorder="1" applyAlignment="1" applyProtection="1"/>
    <xf numFmtId="3" fontId="11" fillId="5" borderId="21" xfId="4" applyNumberFormat="1" applyFont="1" applyFill="1" applyBorder="1" applyAlignment="1" applyProtection="1"/>
    <xf numFmtId="3" fontId="11" fillId="5" borderId="22" xfId="4" applyNumberFormat="1" applyFont="1" applyFill="1" applyBorder="1" applyAlignment="1" applyProtection="1"/>
    <xf numFmtId="3" fontId="11" fillId="5" borderId="23" xfId="4" applyNumberFormat="1" applyFont="1" applyFill="1" applyBorder="1" applyAlignment="1" applyProtection="1"/>
    <xf numFmtId="0" fontId="1" fillId="0" borderId="7" xfId="1" applyFont="1" applyFill="1" applyBorder="1" applyAlignment="1" applyProtection="1">
      <alignment horizontal="center"/>
      <protection locked="0"/>
    </xf>
    <xf numFmtId="164" fontId="9" fillId="4" borderId="27" xfId="1" applyNumberFormat="1" applyFont="1" applyFill="1" applyBorder="1" applyAlignment="1" applyProtection="1">
      <alignment horizontal="center"/>
    </xf>
    <xf numFmtId="164" fontId="6" fillId="4" borderId="28" xfId="1" applyNumberFormat="1" applyFont="1" applyFill="1" applyBorder="1" applyAlignment="1" applyProtection="1">
      <alignment horizontal="center"/>
    </xf>
    <xf numFmtId="164" fontId="6" fillId="4" borderId="29" xfId="1" applyNumberFormat="1" applyFont="1" applyFill="1" applyBorder="1" applyAlignment="1" applyProtection="1">
      <alignment horizontal="center"/>
    </xf>
    <xf numFmtId="164" fontId="6" fillId="4" borderId="30" xfId="1" applyNumberFormat="1" applyFont="1" applyFill="1" applyBorder="1" applyAlignment="1" applyProtection="1">
      <alignment horizontal="center"/>
    </xf>
    <xf numFmtId="0" fontId="6" fillId="4" borderId="31" xfId="1" applyFont="1" applyFill="1" applyBorder="1" applyAlignment="1" applyProtection="1">
      <alignment horizontal="right"/>
      <protection locked="0"/>
    </xf>
    <xf numFmtId="0" fontId="6" fillId="4" borderId="32" xfId="1" applyFont="1" applyFill="1" applyBorder="1" applyAlignment="1" applyProtection="1">
      <alignment horizontal="right"/>
      <protection locked="0"/>
    </xf>
    <xf numFmtId="164" fontId="9" fillId="4" borderId="28" xfId="1" applyNumberFormat="1" applyFont="1" applyFill="1" applyBorder="1" applyAlignment="1" applyProtection="1">
      <alignment horizontal="center"/>
    </xf>
    <xf numFmtId="164" fontId="9" fillId="4" borderId="30" xfId="1" applyNumberFormat="1" applyFont="1" applyFill="1" applyBorder="1" applyAlignment="1" applyProtection="1">
      <alignment horizontal="center"/>
    </xf>
    <xf numFmtId="0" fontId="1" fillId="0" borderId="7" xfId="1" applyFont="1" applyFill="1" applyBorder="1" applyAlignment="1" applyProtection="1">
      <alignment horizontal="right"/>
      <protection locked="0"/>
    </xf>
    <xf numFmtId="164" fontId="11" fillId="5" borderId="27" xfId="4" applyNumberFormat="1" applyFont="1" applyFill="1" applyBorder="1" applyAlignment="1" applyProtection="1"/>
    <xf numFmtId="164" fontId="11" fillId="5" borderId="28" xfId="4" applyNumberFormat="1" applyFont="1" applyFill="1" applyBorder="1" applyAlignment="1" applyProtection="1"/>
    <xf numFmtId="164" fontId="11" fillId="5" borderId="25" xfId="4" applyNumberFormat="1" applyFont="1" applyFill="1" applyBorder="1" applyAlignment="1" applyProtection="1"/>
    <xf numFmtId="164" fontId="11" fillId="5" borderId="30" xfId="4" applyNumberFormat="1" applyFont="1" applyFill="1" applyBorder="1" applyAlignment="1" applyProtection="1"/>
    <xf numFmtId="164" fontId="9" fillId="4" borderId="25" xfId="1" applyNumberFormat="1" applyFont="1" applyFill="1" applyBorder="1" applyAlignment="1" applyProtection="1">
      <alignment horizontal="center"/>
    </xf>
    <xf numFmtId="164" fontId="9" fillId="4" borderId="27" xfId="5" applyNumberFormat="1" applyFont="1" applyFill="1" applyBorder="1" applyAlignment="1" applyProtection="1">
      <alignment horizontal="center"/>
    </xf>
    <xf numFmtId="164" fontId="6" fillId="4" borderId="28" xfId="5" applyNumberFormat="1" applyFont="1" applyFill="1" applyBorder="1" applyAlignment="1" applyProtection="1">
      <alignment horizontal="center"/>
    </xf>
    <xf numFmtId="164" fontId="6" fillId="4" borderId="29" xfId="5" applyNumberFormat="1" applyFont="1" applyFill="1" applyBorder="1" applyAlignment="1" applyProtection="1">
      <alignment horizontal="center"/>
    </xf>
    <xf numFmtId="164" fontId="9" fillId="4" borderId="33" xfId="5" applyNumberFormat="1" applyFont="1" applyFill="1" applyBorder="1" applyAlignment="1" applyProtection="1">
      <alignment horizontal="center"/>
    </xf>
    <xf numFmtId="0" fontId="1" fillId="0" borderId="34" xfId="1" applyFont="1" applyFill="1" applyBorder="1" applyAlignment="1" applyProtection="1">
      <alignment horizontal="center"/>
      <protection locked="0"/>
    </xf>
    <xf numFmtId="164" fontId="9" fillId="4" borderId="38" xfId="5" applyNumberFormat="1" applyFont="1" applyFill="1" applyBorder="1" applyAlignment="1" applyProtection="1">
      <alignment horizontal="center"/>
    </xf>
    <xf numFmtId="164" fontId="9" fillId="4" borderId="39" xfId="5" applyNumberFormat="1" applyFont="1" applyFill="1" applyBorder="1" applyAlignment="1" applyProtection="1">
      <alignment horizontal="center"/>
    </xf>
    <xf numFmtId="164" fontId="9" fillId="4" borderId="36" xfId="5" applyNumberFormat="1" applyFont="1" applyFill="1" applyBorder="1" applyAlignment="1" applyProtection="1">
      <alignment horizontal="center"/>
    </xf>
    <xf numFmtId="164" fontId="9" fillId="4" borderId="40" xfId="5" applyNumberFormat="1" applyFont="1" applyFill="1" applyBorder="1" applyAlignment="1" applyProtection="1">
      <alignment horizontal="center"/>
    </xf>
    <xf numFmtId="0" fontId="12" fillId="0" borderId="0" xfId="1" applyFont="1" applyFill="1" applyBorder="1" applyAlignment="1" applyProtection="1">
      <protection locked="0"/>
    </xf>
    <xf numFmtId="0" fontId="1" fillId="0" borderId="0" xfId="1" applyFont="1" applyFill="1" applyBorder="1" applyAlignment="1" applyProtection="1">
      <alignment horizontal="center"/>
      <protection locked="0"/>
    </xf>
    <xf numFmtId="0" fontId="12" fillId="0" borderId="0" xfId="1" applyFont="1" applyFill="1" applyBorder="1" applyAlignment="1" applyProtection="1">
      <alignment horizontal="center"/>
      <protection locked="0"/>
    </xf>
    <xf numFmtId="0" fontId="1" fillId="0" borderId="0" xfId="1" applyFont="1" applyFill="1" applyBorder="1" applyProtection="1"/>
    <xf numFmtId="0" fontId="6" fillId="0" borderId="0" xfId="1" applyFont="1" applyFill="1" applyBorder="1" applyProtection="1"/>
    <xf numFmtId="0" fontId="14" fillId="0" borderId="0" xfId="1" applyFont="1" applyFill="1" applyBorder="1" applyProtection="1"/>
    <xf numFmtId="0" fontId="15" fillId="0" borderId="0" xfId="6" applyFont="1" applyFill="1" applyBorder="1" applyAlignment="1" applyProtection="1">
      <alignment horizontal="right" vertical="center"/>
    </xf>
    <xf numFmtId="0" fontId="9" fillId="3" borderId="46" xfId="1" applyFont="1" applyFill="1" applyBorder="1" applyAlignment="1" applyProtection="1">
      <alignment vertical="top" wrapText="1"/>
    </xf>
    <xf numFmtId="0" fontId="9" fillId="3" borderId="9" xfId="1" applyFont="1" applyFill="1" applyBorder="1" applyAlignment="1" applyProtection="1">
      <alignment horizontal="center" vertical="top" wrapText="1"/>
    </xf>
    <xf numFmtId="0" fontId="9" fillId="3" borderId="9" xfId="1" applyFont="1" applyFill="1" applyBorder="1" applyAlignment="1" applyProtection="1">
      <alignment horizontal="center" vertical="top" wrapText="1" readingOrder="2"/>
    </xf>
    <xf numFmtId="0" fontId="9" fillId="3" borderId="47" xfId="1" applyFont="1" applyFill="1" applyBorder="1" applyAlignment="1" applyProtection="1">
      <alignment horizontal="center" vertical="top" wrapText="1" readingOrder="2"/>
    </xf>
    <xf numFmtId="0" fontId="9" fillId="3" borderId="48" xfId="1" applyFont="1" applyFill="1" applyBorder="1" applyAlignment="1" applyProtection="1">
      <alignment horizontal="center" vertical="top" wrapText="1" readingOrder="2"/>
    </xf>
    <xf numFmtId="0" fontId="9" fillId="3" borderId="46" xfId="1" applyFont="1" applyFill="1" applyBorder="1" applyAlignment="1" applyProtection="1">
      <alignment horizontal="right" vertical="top" wrapText="1"/>
    </xf>
    <xf numFmtId="165" fontId="9" fillId="3" borderId="50" xfId="1" applyNumberFormat="1" applyFont="1" applyFill="1" applyBorder="1" applyAlignment="1" applyProtection="1">
      <alignment horizontal="center" vertical="top" wrapText="1"/>
    </xf>
    <xf numFmtId="49" fontId="9" fillId="3" borderId="51" xfId="1" applyNumberFormat="1" applyFont="1" applyFill="1" applyBorder="1" applyAlignment="1" applyProtection="1">
      <alignment horizontal="center" vertical="top" wrapText="1"/>
    </xf>
    <xf numFmtId="49" fontId="9" fillId="3" borderId="52" xfId="1" applyNumberFormat="1" applyFont="1" applyFill="1" applyBorder="1" applyAlignment="1" applyProtection="1">
      <alignment horizontal="center" vertical="top" wrapText="1"/>
    </xf>
    <xf numFmtId="49" fontId="9" fillId="3" borderId="48" xfId="1" applyNumberFormat="1" applyFont="1" applyFill="1" applyBorder="1" applyAlignment="1" applyProtection="1">
      <alignment horizontal="center" vertical="top" wrapText="1"/>
    </xf>
    <xf numFmtId="49" fontId="9" fillId="3" borderId="50" xfId="1" applyNumberFormat="1" applyFont="1" applyFill="1" applyBorder="1" applyAlignment="1" applyProtection="1">
      <alignment horizontal="center" vertical="top" wrapText="1"/>
    </xf>
    <xf numFmtId="49" fontId="9" fillId="3" borderId="53" xfId="1" applyNumberFormat="1" applyFont="1" applyFill="1" applyBorder="1" applyAlignment="1" applyProtection="1">
      <alignment horizontal="center" vertical="top" wrapText="1"/>
    </xf>
    <xf numFmtId="0" fontId="6" fillId="4" borderId="49" xfId="1" applyFont="1" applyFill="1" applyBorder="1" applyAlignment="1" applyProtection="1">
      <alignment horizontal="right" vertical="center" wrapText="1"/>
    </xf>
    <xf numFmtId="9" fontId="16" fillId="4" borderId="50" xfId="6" applyNumberFormat="1" applyFont="1" applyFill="1" applyBorder="1" applyAlignment="1" applyProtection="1">
      <alignment horizontal="center" vertical="center" wrapText="1" readingOrder="2"/>
    </xf>
    <xf numFmtId="9" fontId="16" fillId="4" borderId="54" xfId="6" applyNumberFormat="1" applyFont="1" applyFill="1" applyBorder="1" applyAlignment="1" applyProtection="1">
      <alignment horizontal="center" vertical="center" wrapText="1" readingOrder="2"/>
    </xf>
    <xf numFmtId="9" fontId="6" fillId="0" borderId="0" xfId="1" applyNumberFormat="1" applyFont="1" applyFill="1" applyBorder="1" applyProtection="1"/>
    <xf numFmtId="0" fontId="9" fillId="0" borderId="0" xfId="1" applyFont="1" applyFill="1" applyBorder="1" applyAlignment="1" applyProtection="1">
      <alignment horizontal="right" readingOrder="2"/>
    </xf>
    <xf numFmtId="0" fontId="6" fillId="0" borderId="0" xfId="1" applyFont="1" applyFill="1" applyBorder="1" applyAlignment="1" applyProtection="1">
      <alignment horizontal="right" readingOrder="2"/>
    </xf>
    <xf numFmtId="0" fontId="6" fillId="0" borderId="0" xfId="1" applyFont="1" applyFill="1" applyBorder="1"/>
    <xf numFmtId="0" fontId="9" fillId="3" borderId="10" xfId="1" applyFont="1" applyFill="1" applyBorder="1" applyAlignment="1" applyProtection="1">
      <alignment horizontal="center" vertical="top" wrapText="1" readingOrder="2"/>
    </xf>
    <xf numFmtId="0" fontId="9" fillId="3" borderId="55" xfId="1" applyFont="1" applyFill="1" applyBorder="1" applyAlignment="1" applyProtection="1">
      <alignment horizontal="right" vertical="top" wrapText="1"/>
    </xf>
    <xf numFmtId="49" fontId="9" fillId="3" borderId="43" xfId="1" applyNumberFormat="1" applyFont="1" applyFill="1" applyBorder="1" applyAlignment="1" applyProtection="1">
      <alignment horizontal="center" vertical="top" wrapText="1"/>
    </xf>
    <xf numFmtId="0" fontId="6" fillId="0" borderId="0" xfId="1" applyFont="1" applyFill="1" applyBorder="1" applyAlignment="1" applyProtection="1"/>
    <xf numFmtId="0" fontId="12" fillId="0" borderId="0" xfId="1" applyFont="1" applyFill="1" applyBorder="1" applyAlignment="1" applyProtection="1">
      <alignment horizontal="center"/>
      <protection locked="0"/>
    </xf>
    <xf numFmtId="0" fontId="1" fillId="0" borderId="0" xfId="1" applyFont="1" applyFill="1" applyBorder="1" applyAlignment="1" applyProtection="1">
      <alignment horizontal="center"/>
      <protection locked="0"/>
    </xf>
    <xf numFmtId="0" fontId="13" fillId="0" borderId="0" xfId="1" applyFont="1" applyFill="1" applyBorder="1" applyAlignment="1" applyProtection="1">
      <alignment horizontal="center"/>
      <protection locked="0"/>
    </xf>
    <xf numFmtId="0" fontId="6" fillId="4" borderId="24" xfId="1" applyFont="1" applyFill="1" applyBorder="1" applyAlignment="1" applyProtection="1">
      <alignment horizontal="right"/>
      <protection locked="0"/>
    </xf>
    <xf numFmtId="0" fontId="6" fillId="4" borderId="25" xfId="1" applyFont="1" applyFill="1" applyBorder="1" applyAlignment="1" applyProtection="1">
      <alignment horizontal="right"/>
      <protection locked="0"/>
    </xf>
    <xf numFmtId="0" fontId="6" fillId="4" borderId="26" xfId="1" applyFont="1" applyFill="1" applyBorder="1" applyAlignment="1" applyProtection="1">
      <alignment horizontal="right"/>
      <protection locked="0"/>
    </xf>
    <xf numFmtId="0" fontId="6" fillId="4" borderId="31" xfId="1" applyFont="1" applyFill="1" applyBorder="1" applyAlignment="1" applyProtection="1">
      <alignment horizontal="right"/>
      <protection locked="0"/>
    </xf>
    <xf numFmtId="0" fontId="6" fillId="4" borderId="32" xfId="1" applyFont="1" applyFill="1" applyBorder="1" applyAlignment="1" applyProtection="1">
      <alignment horizontal="right"/>
      <protection locked="0"/>
    </xf>
    <xf numFmtId="0" fontId="6" fillId="4" borderId="29" xfId="1" applyFont="1" applyFill="1" applyBorder="1" applyAlignment="1" applyProtection="1">
      <alignment horizontal="right"/>
      <protection locked="0"/>
    </xf>
    <xf numFmtId="0" fontId="6" fillId="4" borderId="35" xfId="1" applyFont="1" applyFill="1" applyBorder="1" applyAlignment="1" applyProtection="1">
      <alignment horizontal="right"/>
      <protection locked="0"/>
    </xf>
    <xf numFmtId="0" fontId="6" fillId="4" borderId="36" xfId="1" applyFont="1" applyFill="1" applyBorder="1" applyAlignment="1" applyProtection="1">
      <alignment horizontal="right"/>
      <protection locked="0"/>
    </xf>
    <xf numFmtId="0" fontId="6" fillId="4" borderId="37" xfId="1" applyFont="1" applyFill="1" applyBorder="1" applyAlignment="1" applyProtection="1">
      <alignment horizontal="right"/>
      <protection locked="0"/>
    </xf>
    <xf numFmtId="0" fontId="10" fillId="4" borderId="31" xfId="1" applyFont="1" applyFill="1" applyBorder="1" applyAlignment="1" applyProtection="1">
      <alignment horizontal="right"/>
      <protection locked="0"/>
    </xf>
    <xf numFmtId="0" fontId="10" fillId="4" borderId="32" xfId="1" applyFont="1" applyFill="1" applyBorder="1" applyAlignment="1" applyProtection="1">
      <alignment horizontal="right"/>
      <protection locked="0"/>
    </xf>
    <xf numFmtId="0" fontId="10" fillId="4" borderId="24" xfId="1" applyFont="1" applyFill="1" applyBorder="1" applyAlignment="1" applyProtection="1">
      <alignment horizontal="right"/>
      <protection locked="0"/>
    </xf>
    <xf numFmtId="0" fontId="10" fillId="4" borderId="25" xfId="1" applyFont="1" applyFill="1" applyBorder="1" applyAlignment="1" applyProtection="1">
      <alignment horizontal="right"/>
      <protection locked="0"/>
    </xf>
    <xf numFmtId="0" fontId="10" fillId="4" borderId="26" xfId="1" applyFont="1" applyFill="1" applyBorder="1" applyAlignment="1" applyProtection="1">
      <alignment horizontal="right"/>
      <protection locked="0"/>
    </xf>
    <xf numFmtId="0" fontId="7" fillId="3" borderId="2" xfId="1" applyFont="1" applyFill="1" applyBorder="1" applyAlignment="1" applyProtection="1">
      <alignment horizontal="center" vertical="center"/>
      <protection locked="0"/>
    </xf>
    <xf numFmtId="0" fontId="7" fillId="3" borderId="3" xfId="1" applyFont="1" applyFill="1" applyBorder="1" applyAlignment="1" applyProtection="1">
      <alignment horizontal="center" vertical="center"/>
      <protection locked="0"/>
    </xf>
    <xf numFmtId="0" fontId="7" fillId="3" borderId="0" xfId="1" applyFont="1" applyFill="1" applyBorder="1" applyAlignment="1" applyProtection="1">
      <alignment horizontal="center" vertical="center"/>
      <protection locked="0"/>
    </xf>
    <xf numFmtId="0" fontId="7" fillId="3" borderId="12" xfId="1" applyFont="1" applyFill="1" applyBorder="1" applyAlignment="1" applyProtection="1">
      <alignment horizontal="center" vertical="center"/>
      <protection locked="0"/>
    </xf>
    <xf numFmtId="0" fontId="8" fillId="3" borderId="4" xfId="1" applyFont="1" applyFill="1" applyBorder="1" applyAlignment="1" applyProtection="1">
      <alignment horizontal="center" vertical="center"/>
      <protection locked="0"/>
    </xf>
    <xf numFmtId="0" fontId="8" fillId="3" borderId="5" xfId="1" applyFont="1" applyFill="1" applyBorder="1" applyAlignment="1" applyProtection="1">
      <alignment horizontal="center" vertical="center"/>
      <protection locked="0"/>
    </xf>
    <xf numFmtId="0" fontId="8" fillId="3" borderId="6" xfId="1" applyFont="1" applyFill="1" applyBorder="1" applyAlignment="1" applyProtection="1">
      <alignment horizontal="center" vertical="center"/>
      <protection locked="0"/>
    </xf>
    <xf numFmtId="0" fontId="10" fillId="4" borderId="17" xfId="1" applyFont="1" applyFill="1" applyBorder="1" applyAlignment="1" applyProtection="1">
      <alignment horizontal="right"/>
      <protection locked="0"/>
    </xf>
    <xf numFmtId="0" fontId="10" fillId="4" borderId="18" xfId="1" applyFont="1" applyFill="1" applyBorder="1" applyAlignment="1" applyProtection="1">
      <alignment horizontal="right"/>
      <protection locked="0"/>
    </xf>
    <xf numFmtId="0" fontId="7" fillId="3" borderId="41" xfId="1" applyFont="1" applyFill="1" applyBorder="1" applyAlignment="1" applyProtection="1">
      <alignment horizontal="center" vertical="center" wrapText="1"/>
    </xf>
    <xf numFmtId="0" fontId="7" fillId="3" borderId="45" xfId="1" applyFont="1" applyFill="1" applyBorder="1" applyAlignment="1" applyProtection="1">
      <alignment horizontal="center" vertical="center" wrapText="1"/>
    </xf>
    <xf numFmtId="0" fontId="7" fillId="3" borderId="49" xfId="1" applyFont="1" applyFill="1" applyBorder="1" applyAlignment="1" applyProtection="1">
      <alignment horizontal="center" vertical="center" wrapText="1"/>
    </xf>
    <xf numFmtId="0" fontId="9" fillId="3" borderId="42" xfId="1" applyFont="1" applyFill="1" applyBorder="1" applyAlignment="1" applyProtection="1">
      <alignment horizontal="center" vertical="top" wrapText="1"/>
    </xf>
    <xf numFmtId="0" fontId="9" fillId="3" borderId="43" xfId="1" applyFont="1" applyFill="1" applyBorder="1" applyAlignment="1" applyProtection="1">
      <alignment horizontal="center" vertical="top" wrapText="1"/>
    </xf>
    <xf numFmtId="0" fontId="9" fillId="3" borderId="44" xfId="1" applyFont="1" applyFill="1" applyBorder="1" applyAlignment="1" applyProtection="1">
      <alignment horizontal="center" vertical="top" wrapText="1"/>
    </xf>
    <xf numFmtId="0" fontId="6" fillId="0" borderId="0" xfId="1" applyFont="1" applyFill="1" applyBorder="1" applyAlignment="1">
      <alignment horizontal="right" wrapText="1" readingOrder="2"/>
    </xf>
    <xf numFmtId="0" fontId="6" fillId="0" borderId="0" xfId="1" applyFont="1" applyFill="1" applyBorder="1" applyAlignment="1" applyProtection="1">
      <alignment horizontal="right" wrapText="1" readingOrder="2"/>
    </xf>
    <xf numFmtId="0" fontId="9" fillId="0" borderId="0" xfId="1" applyFont="1" applyFill="1" applyBorder="1" applyAlignment="1">
      <alignment horizontal="right" readingOrder="2"/>
    </xf>
  </cellXfs>
  <cellStyles count="7">
    <cellStyle name="Comma_~4758153" xfId="4"/>
    <cellStyle name="Normal" xfId="0" builtinId="0"/>
    <cellStyle name="Normal 2" xfId="1"/>
    <cellStyle name="Normal_Aform4v2" xfId="2"/>
    <cellStyle name="Normal_Aform4v2 2" xfId="6"/>
    <cellStyle name="Percent 2" xfId="5"/>
    <cellStyle name="היפר-קישור"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Benny%20Kleptach\&#1488;&#1497;&#1505;&#1493;&#1507;%20&#1502;&#1497;&#1491;&#1506;\&#1491;&#1493;&#1495;%20&#1489;&#1497;&#1503;%20&#1513;&#1504;&#1514;%202016%20-%2001.2017\&#1491;&#1493;&#1495;%20&#1502;&#1491;&#1504;&#1497;&#1488;&#1500;%20&#1505;&#1496;&#1496;&#1497;&#1505;&#1496;&#1497;%202017\&#1491;&#1493;&#1495;%20&#1500;&#1488;&#1514;&#1512;%20&#1492;&#1488;&#1497;&#1504;&#1496;&#1512;&#1504;&#1496;\netunim_513173393_20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zar.mof.gov.il/DOCUME~1/SHOHAD/LOCALS~1/Temp/notes4DFC0C/2010-244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סבר למילוי"/>
      <sheetName val="הוראות"/>
      <sheetName val="רשימת גופים"/>
      <sheetName val="כללי א1"/>
      <sheetName val=" בריאות א2"/>
      <sheetName val=" פנסיוני א3"/>
      <sheetName val="נספח א4 - G"/>
      <sheetName val="נספח א4 - P"/>
      <sheetName val="נספח א4 - B"/>
      <sheetName val="נספח א5 - G"/>
      <sheetName val="נספח א5 - P"/>
      <sheetName val="נספח א5 - B"/>
      <sheetName val="כללי ב1"/>
      <sheetName val="  בריאות ב2"/>
      <sheetName val=" פנסיוני ב3"/>
      <sheetName val="נספח ב4 - G"/>
      <sheetName val="נספח ב4 - P"/>
      <sheetName val="נספח ב4 - B"/>
      <sheetName val="נספח ב5 - G"/>
      <sheetName val="נספח ב5 - P"/>
      <sheetName val="נספח ב5 - B"/>
      <sheetName val="ג-דוגמה"/>
    </sheetNames>
    <sheetDataSet>
      <sheetData sheetId="0"/>
      <sheetData sheetId="1">
        <row r="13">
          <cell r="B13" t="str">
            <v>אלטשולר שחם גמל ופנסיה בע"מ</v>
          </cell>
          <cell r="F13">
            <v>2016</v>
          </cell>
          <cell r="Z13" t="str">
            <v xml:space="preserve">הנתונים ביחידות בודדות לשנת </v>
          </cell>
        </row>
        <row r="29">
          <cell r="B29" t="str">
            <v>נספח ב3 מדדי תביעות בקצבת נכות (א.כ.ע), ריסק מוות וקצבת שארים</v>
          </cell>
        </row>
        <row r="30">
          <cell r="B30" t="str">
            <v>נספח ב4 - מדדי בקשות למשיכת כספים או לקבלת קצבת זקנה (גמל)</v>
          </cell>
        </row>
        <row r="31">
          <cell r="B31" t="str">
            <v>נספח ב4 - מדדי בקשות למשיכת כספים או לקבלת קצבת זקנה (פנסיה)</v>
          </cell>
        </row>
        <row r="33">
          <cell r="B33" t="str">
            <v>נספח ב5 - מדדי בקשות להעברת כספים בין קופות גמל או בין מסלולי השקעה (גמל)</v>
          </cell>
        </row>
        <row r="34">
          <cell r="B34" t="str">
            <v>נספח ב5 - מדדי בקשות להעברת כספים בין קופות גמל או בין מסלולי השקעה (פנסיה)</v>
          </cell>
        </row>
      </sheetData>
      <sheetData sheetId="2"/>
      <sheetData sheetId="3"/>
      <sheetData sheetId="4"/>
      <sheetData sheetId="5">
        <row r="12">
          <cell r="D12">
            <v>1</v>
          </cell>
          <cell r="E12">
            <v>3</v>
          </cell>
          <cell r="F12">
            <v>5</v>
          </cell>
          <cell r="G12">
            <v>3</v>
          </cell>
          <cell r="H12">
            <v>1</v>
          </cell>
          <cell r="AE12">
            <v>2</v>
          </cell>
          <cell r="AF12">
            <v>2</v>
          </cell>
        </row>
        <row r="13">
          <cell r="D13">
            <v>6</v>
          </cell>
          <cell r="E13">
            <v>2</v>
          </cell>
          <cell r="F13">
            <v>2</v>
          </cell>
        </row>
        <row r="16">
          <cell r="C16">
            <v>23</v>
          </cell>
          <cell r="I16">
            <v>0</v>
          </cell>
          <cell r="AA16">
            <v>4</v>
          </cell>
        </row>
      </sheetData>
      <sheetData sheetId="6">
        <row r="14">
          <cell r="D14">
            <v>27037</v>
          </cell>
          <cell r="E14">
            <v>5951</v>
          </cell>
          <cell r="F14">
            <v>15898</v>
          </cell>
          <cell r="G14">
            <v>2368</v>
          </cell>
          <cell r="H14">
            <v>704</v>
          </cell>
          <cell r="I14">
            <v>839</v>
          </cell>
          <cell r="J14">
            <v>1277</v>
          </cell>
          <cell r="K14">
            <v>0</v>
          </cell>
        </row>
      </sheetData>
      <sheetData sheetId="7">
        <row r="14">
          <cell r="D14">
            <v>653</v>
          </cell>
          <cell r="E14">
            <v>38</v>
          </cell>
          <cell r="F14">
            <v>168</v>
          </cell>
          <cell r="G14">
            <v>168</v>
          </cell>
          <cell r="H14">
            <v>74</v>
          </cell>
          <cell r="I14">
            <v>99</v>
          </cell>
          <cell r="J14">
            <v>106</v>
          </cell>
          <cell r="K14">
            <v>0</v>
          </cell>
        </row>
      </sheetData>
      <sheetData sheetId="8"/>
      <sheetData sheetId="9">
        <row r="14">
          <cell r="D14">
            <v>28182</v>
          </cell>
          <cell r="E14">
            <v>216</v>
          </cell>
          <cell r="F14">
            <v>5447</v>
          </cell>
          <cell r="G14">
            <v>11368</v>
          </cell>
          <cell r="H14">
            <v>10253</v>
          </cell>
          <cell r="I14">
            <v>680</v>
          </cell>
          <cell r="J14">
            <v>218</v>
          </cell>
          <cell r="K14">
            <v>26740</v>
          </cell>
          <cell r="L14">
            <v>4718</v>
          </cell>
          <cell r="M14">
            <v>4636</v>
          </cell>
          <cell r="N14">
            <v>8492</v>
          </cell>
          <cell r="O14">
            <v>3592</v>
          </cell>
          <cell r="P14">
            <v>1696</v>
          </cell>
          <cell r="Q14">
            <v>3606</v>
          </cell>
          <cell r="R14">
            <v>11867</v>
          </cell>
          <cell r="S14">
            <v>1528</v>
          </cell>
          <cell r="T14">
            <v>1795</v>
          </cell>
          <cell r="U14">
            <v>4488</v>
          </cell>
          <cell r="V14">
            <v>1739</v>
          </cell>
          <cell r="W14">
            <v>586</v>
          </cell>
          <cell r="X14">
            <v>1731</v>
          </cell>
        </row>
      </sheetData>
      <sheetData sheetId="10">
        <row r="14">
          <cell r="D14">
            <v>1024</v>
          </cell>
          <cell r="E14">
            <v>15</v>
          </cell>
          <cell r="F14">
            <v>451</v>
          </cell>
          <cell r="G14">
            <v>369</v>
          </cell>
          <cell r="H14">
            <v>172</v>
          </cell>
          <cell r="I14">
            <v>15</v>
          </cell>
          <cell r="J14">
            <v>2</v>
          </cell>
          <cell r="K14">
            <v>4645</v>
          </cell>
          <cell r="L14">
            <v>1443</v>
          </cell>
          <cell r="M14">
            <v>645</v>
          </cell>
          <cell r="N14">
            <v>942</v>
          </cell>
          <cell r="O14">
            <v>597</v>
          </cell>
          <cell r="P14">
            <v>217</v>
          </cell>
          <cell r="Q14">
            <v>801</v>
          </cell>
          <cell r="R14">
            <v>23</v>
          </cell>
          <cell r="S14">
            <v>9</v>
          </cell>
          <cell r="T14">
            <v>2</v>
          </cell>
          <cell r="U14">
            <v>5</v>
          </cell>
          <cell r="V14">
            <v>1</v>
          </cell>
          <cell r="W14">
            <v>1</v>
          </cell>
          <cell r="X14">
            <v>5</v>
          </cell>
        </row>
      </sheetData>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גליון עזר"/>
      <sheetName val="רשימת גופים 2009"/>
      <sheetName val="נספח א4"/>
      <sheetName val="נספח א5"/>
      <sheetName val="נספח ב4"/>
      <sheetName val="נספח ב5"/>
    </sheetNames>
    <sheetDataSet>
      <sheetData sheetId="0" refreshError="1"/>
      <sheetData sheetId="1" refreshError="1"/>
      <sheetData sheetId="2" refreshError="1"/>
      <sheetData sheetId="3" refreshError="1"/>
      <sheetData sheetId="4" refreshError="1"/>
      <sheetData sheetId="5" refreshError="1">
        <row r="8">
          <cell r="C8" t="str">
            <v>סה"כ</v>
          </cell>
        </row>
      </sheetData>
      <sheetData sheetId="6" refreshError="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0"/>
  <sheetViews>
    <sheetView rightToLeft="1" tabSelected="1" workbookViewId="0">
      <selection activeCell="B30" sqref="B30:D30"/>
    </sheetView>
  </sheetViews>
  <sheetFormatPr defaultRowHeight="15" x14ac:dyDescent="0.25"/>
  <sheetData>
    <row r="1" spans="1:22" ht="18.75" x14ac:dyDescent="0.3">
      <c r="A1" s="1"/>
      <c r="B1" s="2" t="str">
        <f>[1]הוראות!B29</f>
        <v>נספח ב3 מדדי תביעות בקצבת נכות (א.כ.ע), ריסק מוות וקצבת שארים</v>
      </c>
      <c r="C1" s="1"/>
      <c r="D1" s="1"/>
      <c r="E1" s="1"/>
      <c r="F1" s="1"/>
      <c r="G1" s="1"/>
      <c r="H1" s="1"/>
      <c r="I1" s="1"/>
      <c r="J1" s="1"/>
      <c r="K1" s="1"/>
      <c r="L1" s="1"/>
      <c r="M1" s="1"/>
      <c r="N1" s="1"/>
      <c r="O1" s="1"/>
      <c r="P1" s="1"/>
      <c r="Q1" s="1"/>
      <c r="R1" s="1"/>
      <c r="S1" s="1"/>
      <c r="T1" s="1"/>
      <c r="U1" s="1"/>
      <c r="V1" s="1"/>
    </row>
    <row r="2" spans="1:22" ht="20.25" x14ac:dyDescent="0.25">
      <c r="A2" s="1"/>
      <c r="B2" s="3" t="str">
        <f>[1]הוראות!B13</f>
        <v>אלטשולר שחם גמל ופנסיה בע"מ</v>
      </c>
      <c r="C2" s="1"/>
      <c r="D2" s="1"/>
      <c r="E2" s="1"/>
      <c r="F2" s="1"/>
      <c r="G2" s="1"/>
      <c r="H2" s="1"/>
      <c r="I2" s="1"/>
      <c r="J2" s="1"/>
      <c r="K2" s="1"/>
      <c r="L2" s="1"/>
      <c r="M2" s="1"/>
      <c r="N2" s="1"/>
      <c r="O2" s="1"/>
      <c r="P2" s="1"/>
      <c r="Q2" s="1"/>
      <c r="R2" s="1"/>
      <c r="S2" s="1"/>
      <c r="T2" s="1"/>
      <c r="U2" s="1"/>
      <c r="V2" s="1"/>
    </row>
    <row r="3" spans="1:22" ht="18.75" x14ac:dyDescent="0.3">
      <c r="A3" s="4"/>
      <c r="B3" s="5" t="str">
        <f>CONCATENATE([1]הוראות!Z13,[1]הוראות!F13)</f>
        <v>הנתונים ביחידות בודדות לשנת 2016</v>
      </c>
      <c r="C3" s="4"/>
      <c r="D3" s="4"/>
      <c r="E3" s="4"/>
      <c r="F3" s="4"/>
      <c r="G3" s="4"/>
      <c r="H3" s="4"/>
      <c r="I3" s="4"/>
      <c r="J3" s="4"/>
      <c r="K3" s="4"/>
      <c r="L3" s="4"/>
      <c r="M3" s="4"/>
      <c r="N3" s="4"/>
      <c r="O3" s="4"/>
      <c r="P3" s="4"/>
      <c r="Q3" s="4"/>
      <c r="R3" s="4"/>
      <c r="S3" s="4"/>
      <c r="T3" s="1"/>
      <c r="U3" s="1"/>
      <c r="V3" s="1"/>
    </row>
    <row r="4" spans="1:22" ht="18.75" x14ac:dyDescent="0.3">
      <c r="A4" s="6"/>
      <c r="B4" s="1"/>
      <c r="C4" s="1"/>
      <c r="D4" s="1"/>
      <c r="E4" s="1"/>
      <c r="F4" s="1"/>
      <c r="G4" s="1"/>
      <c r="H4" s="1"/>
      <c r="I4" s="1"/>
      <c r="J4" s="1"/>
      <c r="K4" s="1"/>
      <c r="L4" s="1"/>
      <c r="M4" s="1"/>
      <c r="N4" s="1"/>
      <c r="O4" s="1"/>
      <c r="P4" s="1"/>
      <c r="Q4" s="1"/>
      <c r="R4" s="1"/>
      <c r="S4" s="1"/>
      <c r="T4" s="1"/>
      <c r="U4" s="1"/>
    </row>
    <row r="5" spans="1:22" x14ac:dyDescent="0.25">
      <c r="A5" s="1"/>
      <c r="B5" s="1"/>
      <c r="C5" s="1"/>
      <c r="D5" s="1"/>
      <c r="E5" s="1"/>
      <c r="F5" s="1"/>
      <c r="G5" s="1"/>
      <c r="H5" s="1"/>
      <c r="I5" s="1"/>
      <c r="J5" s="1"/>
      <c r="K5" s="1"/>
      <c r="L5" s="1"/>
      <c r="M5" s="1"/>
      <c r="N5" s="1"/>
      <c r="O5" s="1"/>
      <c r="P5" s="1"/>
      <c r="Q5" s="1"/>
      <c r="R5" s="1"/>
      <c r="S5" s="1"/>
      <c r="T5" s="1"/>
      <c r="U5" s="1"/>
      <c r="V5" s="1"/>
    </row>
    <row r="6" spans="1:22" ht="15.75" thickBot="1" x14ac:dyDescent="0.3">
      <c r="A6" s="1"/>
      <c r="B6" s="1"/>
      <c r="C6" s="1"/>
      <c r="D6" s="1"/>
      <c r="E6" s="1"/>
      <c r="F6" s="1"/>
      <c r="G6" s="1"/>
      <c r="H6" s="1"/>
      <c r="I6" s="1"/>
      <c r="J6" s="1"/>
      <c r="K6" s="1"/>
      <c r="L6" s="1"/>
      <c r="M6" s="1"/>
      <c r="N6" s="1"/>
      <c r="O6" s="1"/>
      <c r="P6" s="1"/>
      <c r="Q6" s="1"/>
      <c r="R6" s="1"/>
      <c r="S6" s="1"/>
      <c r="T6" s="1"/>
      <c r="U6" s="1"/>
      <c r="V6" s="1"/>
    </row>
    <row r="7" spans="1:22" x14ac:dyDescent="0.25">
      <c r="A7" s="7"/>
      <c r="B7" s="94" t="s">
        <v>0</v>
      </c>
      <c r="C7" s="95"/>
      <c r="D7" s="95"/>
      <c r="E7" s="98" t="s">
        <v>1</v>
      </c>
      <c r="F7" s="99"/>
      <c r="G7" s="99"/>
      <c r="H7" s="99"/>
      <c r="I7" s="99"/>
      <c r="J7" s="100"/>
      <c r="K7" s="98" t="s">
        <v>2</v>
      </c>
      <c r="L7" s="99"/>
      <c r="M7" s="99"/>
      <c r="N7" s="99"/>
      <c r="O7" s="99"/>
      <c r="P7" s="100"/>
      <c r="Q7" s="98" t="s">
        <v>3</v>
      </c>
      <c r="R7" s="99"/>
      <c r="S7" s="99"/>
      <c r="T7" s="99"/>
      <c r="U7" s="99"/>
      <c r="V7" s="100"/>
    </row>
    <row r="8" spans="1:22" ht="25.5" x14ac:dyDescent="0.25">
      <c r="A8" s="8"/>
      <c r="B8" s="96"/>
      <c r="C8" s="96"/>
      <c r="D8" s="96"/>
      <c r="E8" s="9" t="s">
        <v>4</v>
      </c>
      <c r="F8" s="10" t="s">
        <v>5</v>
      </c>
      <c r="G8" s="10" t="s">
        <v>6</v>
      </c>
      <c r="H8" s="10" t="s">
        <v>7</v>
      </c>
      <c r="I8" s="10" t="s">
        <v>8</v>
      </c>
      <c r="J8" s="11" t="s">
        <v>9</v>
      </c>
      <c r="K8" s="9" t="s">
        <v>4</v>
      </c>
      <c r="L8" s="10" t="s">
        <v>5</v>
      </c>
      <c r="M8" s="10" t="s">
        <v>6</v>
      </c>
      <c r="N8" s="10" t="s">
        <v>7</v>
      </c>
      <c r="O8" s="10" t="s">
        <v>8</v>
      </c>
      <c r="P8" s="11" t="s">
        <v>9</v>
      </c>
      <c r="Q8" s="9" t="s">
        <v>4</v>
      </c>
      <c r="R8" s="10" t="s">
        <v>5</v>
      </c>
      <c r="S8" s="10" t="s">
        <v>6</v>
      </c>
      <c r="T8" s="10" t="s">
        <v>7</v>
      </c>
      <c r="U8" s="10" t="s">
        <v>8</v>
      </c>
      <c r="V8" s="12" t="s">
        <v>9</v>
      </c>
    </row>
    <row r="9" spans="1:22" ht="15.75" thickBot="1" x14ac:dyDescent="0.3">
      <c r="A9" s="13"/>
      <c r="B9" s="97"/>
      <c r="C9" s="97"/>
      <c r="D9" s="97"/>
      <c r="E9" s="14" t="s">
        <v>10</v>
      </c>
      <c r="F9" s="15" t="s">
        <v>11</v>
      </c>
      <c r="G9" s="16" t="s">
        <v>12</v>
      </c>
      <c r="H9" s="16" t="s">
        <v>13</v>
      </c>
      <c r="I9" s="16" t="s">
        <v>14</v>
      </c>
      <c r="J9" s="17" t="s">
        <v>15</v>
      </c>
      <c r="K9" s="14" t="s">
        <v>16</v>
      </c>
      <c r="L9" s="15" t="s">
        <v>17</v>
      </c>
      <c r="M9" s="16" t="s">
        <v>18</v>
      </c>
      <c r="N9" s="16" t="s">
        <v>19</v>
      </c>
      <c r="O9" s="16" t="s">
        <v>20</v>
      </c>
      <c r="P9" s="17" t="s">
        <v>21</v>
      </c>
      <c r="Q9" s="14" t="s">
        <v>22</v>
      </c>
      <c r="R9" s="15" t="s">
        <v>23</v>
      </c>
      <c r="S9" s="16" t="s">
        <v>24</v>
      </c>
      <c r="T9" s="16" t="s">
        <v>25</v>
      </c>
      <c r="U9" s="16" t="s">
        <v>26</v>
      </c>
      <c r="V9" s="17" t="s">
        <v>27</v>
      </c>
    </row>
    <row r="10" spans="1:22" x14ac:dyDescent="0.25">
      <c r="A10" s="13" t="s">
        <v>28</v>
      </c>
      <c r="B10" s="101" t="s">
        <v>29</v>
      </c>
      <c r="C10" s="102"/>
      <c r="D10" s="102"/>
      <c r="E10" s="18"/>
      <c r="F10" s="19"/>
      <c r="G10" s="20"/>
      <c r="H10" s="20"/>
      <c r="I10" s="20"/>
      <c r="J10" s="21"/>
      <c r="K10" s="18"/>
      <c r="L10" s="19"/>
      <c r="M10" s="20"/>
      <c r="N10" s="20"/>
      <c r="O10" s="20"/>
      <c r="P10" s="21"/>
      <c r="Q10" s="18"/>
      <c r="R10" s="19"/>
      <c r="S10" s="20"/>
      <c r="T10" s="20"/>
      <c r="U10" s="20"/>
      <c r="V10" s="22"/>
    </row>
    <row r="11" spans="1:22" x14ac:dyDescent="0.25">
      <c r="A11" s="23">
        <v>3</v>
      </c>
      <c r="B11" s="80" t="s">
        <v>30</v>
      </c>
      <c r="C11" s="81"/>
      <c r="D11" s="82"/>
      <c r="E11" s="24">
        <f>SUM(F11:J11)</f>
        <v>0.56521739130434778</v>
      </c>
      <c r="F11" s="25">
        <f>IF('[1] פנסיוני א3'!D12+'[1] פנסיוני א3'!J12=0,0,('[1] פנסיוני א3'!D12+'[1] פנסיוני א3'!J12)/('[1] פנסיוני א3'!$C$16+'[1] פנסיוני א3'!$I$16))</f>
        <v>4.3478260869565216E-2</v>
      </c>
      <c r="G11" s="25">
        <f>IF('[1] פנסיוני א3'!E12+'[1] פנסיוני א3'!K12=0,0,('[1] פנסיוני א3'!E12+'[1] פנסיוני א3'!K12)/('[1] פנסיוני א3'!$C$16+'[1] פנסיוני א3'!$I$16))</f>
        <v>0.13043478260869565</v>
      </c>
      <c r="H11" s="25">
        <f>IF('[1] פנסיוני א3'!F12+'[1] פנסיוני א3'!L12=0,0,('[1] פנסיוני א3'!F12+'[1] פנסיוני א3'!L12)/('[1] פנסיוני א3'!$C$16+'[1] פנסיוני א3'!$I$16))</f>
        <v>0.21739130434782608</v>
      </c>
      <c r="I11" s="25">
        <f>IF('[1] פנסיוני א3'!G12+'[1] פנסיוני א3'!M12=0,0,('[1] פנסיוני א3'!G12+'[1] פנסיוני א3'!M12)/('[1] פנסיוני א3'!$C$16+'[1] פנסיוני א3'!$I$16))</f>
        <v>0.13043478260869565</v>
      </c>
      <c r="J11" s="26">
        <f>IF('[1] פנסיוני א3'!H12+'[1] פנסיוני א3'!N12=0,0,('[1] פנסיוני א3'!H12+'[1] פנסיוני א3'!N12)/('[1] פנסיוני א3'!$C$16+'[1] פנסיוני א3'!$I$16))</f>
        <v>4.3478260869565216E-2</v>
      </c>
      <c r="K11" s="24"/>
      <c r="L11" s="25"/>
      <c r="M11" s="25"/>
      <c r="N11" s="25"/>
      <c r="O11" s="25"/>
      <c r="P11" s="26"/>
      <c r="Q11" s="24">
        <f>SUM(R11:V11)</f>
        <v>1</v>
      </c>
      <c r="R11" s="25"/>
      <c r="S11" s="25"/>
      <c r="T11" s="25"/>
      <c r="U11" s="25">
        <f>IF('[1] פנסיוני א3'!AE12=0,0,('[1] פנסיוני א3'!AE12/'[1] פנסיוני א3'!$AA$16))</f>
        <v>0.5</v>
      </c>
      <c r="V11" s="27">
        <f>IF('[1] פנסיוני א3'!AF12=0,0,('[1] פנסיוני א3'!AF12/'[1] פנסיוני א3'!$AA$16))</f>
        <v>0.5</v>
      </c>
    </row>
    <row r="12" spans="1:22" x14ac:dyDescent="0.25">
      <c r="A12" s="23">
        <v>4</v>
      </c>
      <c r="B12" s="80" t="s">
        <v>31</v>
      </c>
      <c r="C12" s="81"/>
      <c r="D12" s="82"/>
      <c r="E12" s="24">
        <f>SUM(F12:J12)</f>
        <v>0.43478260869565216</v>
      </c>
      <c r="F12" s="25">
        <f>IF('[1] פנסיוני א3'!D13+'[1] פנסיוני א3'!J13=0,0,('[1] פנסיוני א3'!D13+'[1] פנסיוני א3'!J13)/('[1] פנסיוני א3'!$C$16+'[1] פנסיוני א3'!$I$16))</f>
        <v>0.2608695652173913</v>
      </c>
      <c r="G12" s="25">
        <f>IF('[1] פנסיוני א3'!E13+'[1] פנסיוני א3'!K13=0,0,('[1] פנסיוני א3'!E13+'[1] פנסיוני א3'!K13)/('[1] פנסיוני א3'!$C$16+'[1] פנסיוני א3'!$I$16))</f>
        <v>8.6956521739130432E-2</v>
      </c>
      <c r="H12" s="25">
        <f>IF('[1] פנסיוני א3'!F13+'[1] פנסיוני א3'!L13=0,0,('[1] פנסיוני א3'!F13+'[1] פנסיוני א3'!L13)/('[1] פנסיוני א3'!$C$16+'[1] פנסיוני א3'!$I$16))</f>
        <v>8.6956521739130432E-2</v>
      </c>
      <c r="I12" s="25">
        <f>IF('[1] פנסיוני א3'!G13+'[1] פנסיוני א3'!M13=0,0,('[1] פנסיוני א3'!G13+'[1] פנסיוני א3'!M13)/('[1] פנסיוני א3'!$C$16+'[1] פנסיוני א3'!$I$16))</f>
        <v>0</v>
      </c>
      <c r="J12" s="26">
        <f>IF('[1] פנסיוני א3'!H13+'[1] פנסיוני א3'!N13=0,0,('[1] פנסיוני א3'!H13+'[1] פנסיוני א3'!N13)/('[1] פנסיוני א3'!$C$16+'[1] פנסיוני א3'!$I$16))</f>
        <v>0</v>
      </c>
      <c r="K12" s="24"/>
      <c r="L12" s="25"/>
      <c r="M12" s="25"/>
      <c r="N12" s="25"/>
      <c r="O12" s="25"/>
      <c r="P12" s="26"/>
      <c r="Q12" s="24">
        <f>SUM(R12:V12)</f>
        <v>0</v>
      </c>
      <c r="R12" s="25"/>
      <c r="S12" s="25"/>
      <c r="T12" s="25"/>
      <c r="U12" s="25">
        <f>IF('[1] פנסיוני א3'!AE13=0,0,('[1] פנסיוני א3'!AE13/'[1] פנסיוני א3'!$AA$16))</f>
        <v>0</v>
      </c>
      <c r="V12" s="27">
        <f>IF('[1] פנסיוני א3'!AF13=0,0,('[1] פנסיוני א3'!AF13/'[1] פנסיוני א3'!$AA$16))</f>
        <v>0</v>
      </c>
    </row>
    <row r="13" spans="1:22" x14ac:dyDescent="0.25">
      <c r="A13" s="23">
        <v>5</v>
      </c>
      <c r="B13" s="28" t="s">
        <v>32</v>
      </c>
      <c r="C13" s="29"/>
      <c r="D13" s="29"/>
      <c r="E13" s="24"/>
      <c r="F13" s="25"/>
      <c r="G13" s="25"/>
      <c r="H13" s="25"/>
      <c r="I13" s="25"/>
      <c r="J13" s="26"/>
      <c r="K13" s="24"/>
      <c r="L13" s="25"/>
      <c r="M13" s="25"/>
      <c r="N13" s="25"/>
      <c r="O13" s="25"/>
      <c r="P13" s="26"/>
      <c r="Q13" s="24">
        <f>SUM(R13:V13)</f>
        <v>0</v>
      </c>
      <c r="R13" s="25"/>
      <c r="S13" s="25"/>
      <c r="T13" s="25"/>
      <c r="U13" s="25">
        <f>IF('[1] פנסיוני א3'!AE14=0,0,('[1] פנסיוני א3'!AE14/'[1] פנסיוני א3'!$AA$16))</f>
        <v>0</v>
      </c>
      <c r="V13" s="27">
        <f>IF('[1] פנסיוני א3'!AF14=0,0,('[1] פנסיוני א3'!AF14/'[1] פנסיוני א3'!$AA$16))</f>
        <v>0</v>
      </c>
    </row>
    <row r="14" spans="1:22" x14ac:dyDescent="0.25">
      <c r="A14" s="23">
        <v>6</v>
      </c>
      <c r="B14" s="28" t="s">
        <v>33</v>
      </c>
      <c r="C14" s="29"/>
      <c r="D14" s="29"/>
      <c r="E14" s="24"/>
      <c r="F14" s="25"/>
      <c r="G14" s="25"/>
      <c r="H14" s="25"/>
      <c r="I14" s="25"/>
      <c r="J14" s="26"/>
      <c r="K14" s="24"/>
      <c r="L14" s="25"/>
      <c r="M14" s="25"/>
      <c r="N14" s="25"/>
      <c r="O14" s="25"/>
      <c r="P14" s="26"/>
      <c r="Q14" s="24">
        <f>SUM(R14:V14)</f>
        <v>0</v>
      </c>
      <c r="R14" s="25"/>
      <c r="S14" s="25"/>
      <c r="T14" s="25"/>
      <c r="U14" s="25">
        <f>IF('[1] פנסיוני א3'!AE15=0,0,('[1] פנסיוני א3'!AE15/'[1] פנסיוני א3'!$AA$16))</f>
        <v>0</v>
      </c>
      <c r="V14" s="27">
        <f>IF('[1] פנסיוני א3'!AF15=0,0,('[1] פנסיוני א3'!AF15/'[1] פנסיוני א3'!$AA$16))</f>
        <v>0</v>
      </c>
    </row>
    <row r="15" spans="1:22" x14ac:dyDescent="0.25">
      <c r="A15" s="23">
        <v>7</v>
      </c>
      <c r="B15" s="28" t="s">
        <v>34</v>
      </c>
      <c r="C15" s="29"/>
      <c r="D15" s="29"/>
      <c r="E15" s="24">
        <f t="shared" ref="E15:V15" si="0">SUM(E11:E14)</f>
        <v>1</v>
      </c>
      <c r="F15" s="30">
        <f t="shared" si="0"/>
        <v>0.30434782608695654</v>
      </c>
      <c r="G15" s="30">
        <f t="shared" si="0"/>
        <v>0.21739130434782608</v>
      </c>
      <c r="H15" s="30">
        <f t="shared" si="0"/>
        <v>0.30434782608695654</v>
      </c>
      <c r="I15" s="30">
        <f t="shared" si="0"/>
        <v>0.13043478260869565</v>
      </c>
      <c r="J15" s="30">
        <f t="shared" si="0"/>
        <v>4.3478260869565216E-2</v>
      </c>
      <c r="K15" s="24"/>
      <c r="L15" s="30"/>
      <c r="M15" s="30"/>
      <c r="N15" s="30"/>
      <c r="O15" s="30"/>
      <c r="P15" s="30"/>
      <c r="Q15" s="24">
        <f t="shared" si="0"/>
        <v>1</v>
      </c>
      <c r="R15" s="30"/>
      <c r="S15" s="30"/>
      <c r="T15" s="30"/>
      <c r="U15" s="30">
        <f t="shared" si="0"/>
        <v>0.5</v>
      </c>
      <c r="V15" s="31">
        <f t="shared" si="0"/>
        <v>0.5</v>
      </c>
    </row>
    <row r="16" spans="1:22" x14ac:dyDescent="0.25">
      <c r="A16" s="32" t="s">
        <v>35</v>
      </c>
      <c r="B16" s="89" t="s">
        <v>36</v>
      </c>
      <c r="C16" s="90"/>
      <c r="D16" s="90"/>
      <c r="E16" s="33"/>
      <c r="F16" s="34"/>
      <c r="G16" s="35"/>
      <c r="H16" s="35"/>
      <c r="I16" s="35"/>
      <c r="J16" s="36"/>
      <c r="K16" s="33"/>
      <c r="L16" s="34"/>
      <c r="M16" s="35"/>
      <c r="N16" s="35"/>
      <c r="O16" s="35"/>
      <c r="P16" s="36"/>
      <c r="Q16" s="33"/>
      <c r="R16" s="34"/>
      <c r="S16" s="35"/>
      <c r="T16" s="35"/>
      <c r="U16" s="35"/>
      <c r="V16" s="36"/>
    </row>
    <row r="17" spans="1:22" x14ac:dyDescent="0.25">
      <c r="A17" s="23">
        <v>1</v>
      </c>
      <c r="B17" s="80" t="s">
        <v>30</v>
      </c>
      <c r="C17" s="81"/>
      <c r="D17" s="82"/>
      <c r="E17" s="24"/>
      <c r="F17" s="25"/>
      <c r="G17" s="25"/>
      <c r="H17" s="25"/>
      <c r="I17" s="25"/>
      <c r="J17" s="25"/>
      <c r="K17" s="24"/>
      <c r="L17" s="25"/>
      <c r="M17" s="25"/>
      <c r="N17" s="25"/>
      <c r="O17" s="25"/>
      <c r="P17" s="26"/>
      <c r="Q17" s="24"/>
      <c r="R17" s="25"/>
      <c r="S17" s="25"/>
      <c r="T17" s="25"/>
      <c r="U17" s="25"/>
      <c r="V17" s="27"/>
    </row>
    <row r="18" spans="1:22" x14ac:dyDescent="0.25">
      <c r="A18" s="23">
        <v>2</v>
      </c>
      <c r="B18" s="80" t="s">
        <v>31</v>
      </c>
      <c r="C18" s="81"/>
      <c r="D18" s="82"/>
      <c r="E18" s="24"/>
      <c r="F18" s="25"/>
      <c r="G18" s="25"/>
      <c r="H18" s="25"/>
      <c r="I18" s="25"/>
      <c r="J18" s="25"/>
      <c r="K18" s="24"/>
      <c r="L18" s="25"/>
      <c r="M18" s="25"/>
      <c r="N18" s="25"/>
      <c r="O18" s="25"/>
      <c r="P18" s="26"/>
      <c r="Q18" s="24"/>
      <c r="R18" s="25"/>
      <c r="S18" s="25"/>
      <c r="T18" s="25"/>
      <c r="U18" s="25"/>
      <c r="V18" s="27"/>
    </row>
    <row r="19" spans="1:22" x14ac:dyDescent="0.25">
      <c r="A19" s="23">
        <v>3</v>
      </c>
      <c r="B19" s="83" t="s">
        <v>37</v>
      </c>
      <c r="C19" s="84"/>
      <c r="D19" s="84"/>
      <c r="E19" s="24"/>
      <c r="F19" s="30"/>
      <c r="G19" s="37"/>
      <c r="H19" s="37"/>
      <c r="I19" s="37"/>
      <c r="J19" s="31"/>
      <c r="K19" s="24"/>
      <c r="L19" s="30"/>
      <c r="M19" s="37"/>
      <c r="N19" s="37"/>
      <c r="O19" s="37"/>
      <c r="P19" s="31"/>
      <c r="Q19" s="24"/>
      <c r="R19" s="30"/>
      <c r="S19" s="37"/>
      <c r="T19" s="37"/>
      <c r="U19" s="37"/>
      <c r="V19" s="31"/>
    </row>
    <row r="20" spans="1:22" x14ac:dyDescent="0.25">
      <c r="A20" s="32" t="s">
        <v>38</v>
      </c>
      <c r="B20" s="91" t="s">
        <v>39</v>
      </c>
      <c r="C20" s="92"/>
      <c r="D20" s="93"/>
      <c r="E20" s="33"/>
      <c r="F20" s="34"/>
      <c r="G20" s="35"/>
      <c r="H20" s="35"/>
      <c r="I20" s="35"/>
      <c r="J20" s="36"/>
      <c r="K20" s="33"/>
      <c r="L20" s="34"/>
      <c r="M20" s="35"/>
      <c r="N20" s="35"/>
      <c r="O20" s="35"/>
      <c r="P20" s="36"/>
      <c r="Q20" s="33"/>
      <c r="R20" s="34"/>
      <c r="S20" s="35"/>
      <c r="T20" s="35"/>
      <c r="U20" s="35"/>
      <c r="V20" s="36"/>
    </row>
    <row r="21" spans="1:22" x14ac:dyDescent="0.25">
      <c r="A21" s="23">
        <v>1</v>
      </c>
      <c r="B21" s="80" t="s">
        <v>30</v>
      </c>
      <c r="C21" s="81"/>
      <c r="D21" s="82"/>
      <c r="E21" s="38"/>
      <c r="F21" s="39"/>
      <c r="G21" s="39"/>
      <c r="H21" s="39"/>
      <c r="I21" s="39"/>
      <c r="J21" s="40"/>
      <c r="K21" s="38"/>
      <c r="L21" s="39"/>
      <c r="M21" s="39"/>
      <c r="N21" s="39"/>
      <c r="O21" s="39"/>
      <c r="P21" s="40"/>
      <c r="Q21" s="38"/>
      <c r="R21" s="25"/>
      <c r="S21" s="25"/>
      <c r="T21" s="25"/>
      <c r="U21" s="25"/>
      <c r="V21" s="27"/>
    </row>
    <row r="22" spans="1:22" x14ac:dyDescent="0.25">
      <c r="A22" s="23">
        <v>2</v>
      </c>
      <c r="B22" s="80" t="s">
        <v>31</v>
      </c>
      <c r="C22" s="81"/>
      <c r="D22" s="82"/>
      <c r="E22" s="38"/>
      <c r="F22" s="39"/>
      <c r="G22" s="39"/>
      <c r="H22" s="39"/>
      <c r="I22" s="39"/>
      <c r="J22" s="40"/>
      <c r="K22" s="38"/>
      <c r="L22" s="39"/>
      <c r="M22" s="39"/>
      <c r="N22" s="39"/>
      <c r="O22" s="39"/>
      <c r="P22" s="40"/>
      <c r="Q22" s="38"/>
      <c r="R22" s="25"/>
      <c r="S22" s="25"/>
      <c r="T22" s="25"/>
      <c r="U22" s="25"/>
      <c r="V22" s="27"/>
    </row>
    <row r="23" spans="1:22" x14ac:dyDescent="0.25">
      <c r="A23" s="23">
        <v>3</v>
      </c>
      <c r="B23" s="80" t="s">
        <v>40</v>
      </c>
      <c r="C23" s="81"/>
      <c r="D23" s="82"/>
      <c r="E23" s="38"/>
      <c r="F23" s="39"/>
      <c r="G23" s="39"/>
      <c r="H23" s="39"/>
      <c r="I23" s="39"/>
      <c r="J23" s="40"/>
      <c r="K23" s="38"/>
      <c r="L23" s="39"/>
      <c r="M23" s="39"/>
      <c r="N23" s="39"/>
      <c r="O23" s="39"/>
      <c r="P23" s="40"/>
      <c r="Q23" s="38"/>
      <c r="R23" s="25"/>
      <c r="S23" s="25"/>
      <c r="T23" s="25"/>
      <c r="U23" s="25"/>
      <c r="V23" s="27"/>
    </row>
    <row r="24" spans="1:22" x14ac:dyDescent="0.25">
      <c r="A24" s="23">
        <v>4</v>
      </c>
      <c r="B24" s="83" t="s">
        <v>41</v>
      </c>
      <c r="C24" s="84"/>
      <c r="D24" s="85"/>
      <c r="E24" s="41"/>
      <c r="F24" s="39"/>
      <c r="G24" s="39"/>
      <c r="H24" s="39"/>
      <c r="I24" s="39"/>
      <c r="J24" s="40"/>
      <c r="K24" s="41"/>
      <c r="L24" s="39"/>
      <c r="M24" s="39"/>
      <c r="N24" s="39"/>
      <c r="O24" s="39"/>
      <c r="P24" s="40"/>
      <c r="Q24" s="41"/>
      <c r="R24" s="25"/>
      <c r="S24" s="25"/>
      <c r="T24" s="25"/>
      <c r="U24" s="25"/>
      <c r="V24" s="27"/>
    </row>
    <row r="25" spans="1:22" ht="15.75" thickBot="1" x14ac:dyDescent="0.3">
      <c r="A25" s="42">
        <v>5</v>
      </c>
      <c r="B25" s="86" t="s">
        <v>42</v>
      </c>
      <c r="C25" s="87"/>
      <c r="D25" s="88"/>
      <c r="E25" s="43"/>
      <c r="F25" s="44"/>
      <c r="G25" s="45"/>
      <c r="H25" s="45"/>
      <c r="I25" s="45"/>
      <c r="J25" s="46"/>
      <c r="K25" s="43"/>
      <c r="L25" s="44"/>
      <c r="M25" s="45"/>
      <c r="N25" s="45"/>
      <c r="O25" s="45"/>
      <c r="P25" s="46"/>
      <c r="Q25" s="43"/>
      <c r="R25" s="44"/>
      <c r="S25" s="45"/>
      <c r="T25" s="45"/>
      <c r="U25" s="45"/>
      <c r="V25" s="46"/>
    </row>
    <row r="26" spans="1:22" x14ac:dyDescent="0.25">
      <c r="A26" s="47"/>
      <c r="B26" s="78"/>
      <c r="C26" s="78"/>
      <c r="D26" s="78"/>
      <c r="E26" s="1"/>
      <c r="F26" s="1"/>
      <c r="G26" s="1"/>
      <c r="H26" s="1"/>
      <c r="I26" s="1"/>
      <c r="J26" s="1"/>
      <c r="K26" s="1"/>
      <c r="L26" s="1"/>
      <c r="M26" s="1"/>
      <c r="N26" s="1"/>
      <c r="O26" s="1"/>
      <c r="P26" s="1"/>
      <c r="Q26" s="1"/>
      <c r="R26" s="1"/>
      <c r="S26" s="1"/>
      <c r="T26" s="1"/>
      <c r="U26" s="1"/>
      <c r="V26" s="1"/>
    </row>
    <row r="27" spans="1:22" x14ac:dyDescent="0.25">
      <c r="A27" s="48"/>
      <c r="B27" s="77"/>
      <c r="C27" s="77"/>
      <c r="D27" s="77"/>
      <c r="E27" s="1"/>
      <c r="F27" s="1"/>
      <c r="G27" s="1"/>
      <c r="H27" s="1"/>
      <c r="I27" s="1"/>
      <c r="J27" s="1"/>
      <c r="K27" s="1"/>
      <c r="L27" s="1"/>
      <c r="M27" s="1"/>
      <c r="N27" s="1"/>
      <c r="O27" s="1"/>
      <c r="P27" s="1"/>
      <c r="Q27" s="1"/>
      <c r="R27" s="1"/>
      <c r="S27" s="1"/>
      <c r="T27" s="1"/>
      <c r="U27" s="1"/>
      <c r="V27" s="1"/>
    </row>
    <row r="28" spans="1:22" x14ac:dyDescent="0.25">
      <c r="A28" s="47"/>
      <c r="B28" s="78"/>
      <c r="C28" s="78"/>
      <c r="D28" s="78"/>
      <c r="E28" s="1"/>
      <c r="F28" s="1"/>
      <c r="G28" s="1"/>
      <c r="H28" s="1"/>
      <c r="I28" s="1"/>
      <c r="J28" s="1"/>
      <c r="K28" s="1"/>
      <c r="L28" s="1"/>
      <c r="M28" s="1"/>
      <c r="N28" s="1"/>
      <c r="O28" s="1"/>
      <c r="P28" s="1"/>
      <c r="Q28" s="1"/>
      <c r="R28" s="1"/>
      <c r="S28" s="1"/>
      <c r="T28" s="1"/>
      <c r="U28" s="1"/>
      <c r="V28" s="1"/>
    </row>
    <row r="29" spans="1:22" x14ac:dyDescent="0.25">
      <c r="A29" s="49"/>
      <c r="B29" s="78"/>
      <c r="C29" s="79"/>
      <c r="D29" s="79"/>
      <c r="E29" s="1"/>
      <c r="F29" s="1"/>
      <c r="G29" s="1"/>
      <c r="H29" s="1"/>
      <c r="I29" s="1"/>
      <c r="J29" s="1"/>
      <c r="K29" s="1"/>
      <c r="L29" s="1"/>
      <c r="M29" s="1"/>
      <c r="N29" s="1"/>
      <c r="O29" s="1"/>
      <c r="P29" s="1"/>
      <c r="Q29" s="1"/>
      <c r="R29" s="1"/>
      <c r="S29" s="1"/>
      <c r="T29" s="1"/>
      <c r="U29" s="1"/>
      <c r="V29" s="1"/>
    </row>
    <row r="30" spans="1:22" x14ac:dyDescent="0.25">
      <c r="A30" s="49"/>
      <c r="B30" s="78"/>
      <c r="C30" s="78"/>
      <c r="D30" s="78"/>
      <c r="E30" s="1"/>
      <c r="F30" s="1"/>
      <c r="G30" s="1"/>
      <c r="H30" s="1"/>
      <c r="I30" s="1"/>
      <c r="J30" s="1"/>
      <c r="K30" s="1"/>
      <c r="L30" s="1"/>
      <c r="M30" s="1"/>
      <c r="N30" s="1"/>
      <c r="O30" s="1"/>
      <c r="P30" s="1"/>
      <c r="Q30" s="1"/>
      <c r="R30" s="1"/>
      <c r="S30" s="1"/>
      <c r="T30" s="1"/>
      <c r="U30" s="1"/>
      <c r="V30" s="1"/>
    </row>
  </sheetData>
  <mergeCells count="22">
    <mergeCell ref="B20:D20"/>
    <mergeCell ref="B7:D9"/>
    <mergeCell ref="E7:J7"/>
    <mergeCell ref="K7:P7"/>
    <mergeCell ref="Q7:V7"/>
    <mergeCell ref="B10:D10"/>
    <mergeCell ref="B11:D11"/>
    <mergeCell ref="B12:D12"/>
    <mergeCell ref="B16:D16"/>
    <mergeCell ref="B17:D17"/>
    <mergeCell ref="B18:D18"/>
    <mergeCell ref="B19:D19"/>
    <mergeCell ref="B27:D27"/>
    <mergeCell ref="B28:D28"/>
    <mergeCell ref="B29:D29"/>
    <mergeCell ref="B30:D30"/>
    <mergeCell ref="B21:D21"/>
    <mergeCell ref="B22:D22"/>
    <mergeCell ref="B23:D23"/>
    <mergeCell ref="B24:D24"/>
    <mergeCell ref="B25:D25"/>
    <mergeCell ref="B26:D2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rightToLeft="1" workbookViewId="0">
      <selection activeCell="D23" sqref="D23"/>
    </sheetView>
  </sheetViews>
  <sheetFormatPr defaultRowHeight="15" x14ac:dyDescent="0.25"/>
  <sheetData>
    <row r="1" spans="1:16" ht="18.75" x14ac:dyDescent="0.3">
      <c r="A1" s="50"/>
      <c r="B1" s="2" t="str">
        <f>[1]הוראות!B30</f>
        <v>נספח ב4 - מדדי בקשות למשיכת כספים או לקבלת קצבת זקנה (גמל)</v>
      </c>
      <c r="C1" s="51"/>
      <c r="D1" s="51"/>
      <c r="E1" s="51"/>
      <c r="F1" s="51"/>
      <c r="G1" s="51"/>
      <c r="H1" s="51"/>
      <c r="I1" s="51"/>
      <c r="J1" s="51"/>
      <c r="K1" s="51"/>
      <c r="L1" s="51"/>
      <c r="M1" s="51"/>
      <c r="N1" s="51"/>
      <c r="O1" s="51"/>
      <c r="P1" s="51"/>
    </row>
    <row r="2" spans="1:16" ht="20.25" x14ac:dyDescent="0.25">
      <c r="A2" s="50"/>
      <c r="B2" s="3" t="str">
        <f>[1]הוראות!B13</f>
        <v>אלטשולר שחם גמל ופנסיה בע"מ</v>
      </c>
      <c r="C2" s="51"/>
      <c r="D2" s="51"/>
      <c r="E2" s="51"/>
      <c r="F2" s="51"/>
      <c r="G2" s="51"/>
      <c r="H2" s="51"/>
      <c r="I2" s="51"/>
      <c r="J2" s="51"/>
      <c r="K2" s="51"/>
      <c r="L2" s="51"/>
      <c r="M2" s="51"/>
      <c r="N2" s="51"/>
      <c r="O2" s="51"/>
      <c r="P2" s="51"/>
    </row>
    <row r="3" spans="1:16" ht="15.75" x14ac:dyDescent="0.25">
      <c r="A3" s="50"/>
      <c r="B3" s="5" t="str">
        <f>CONCATENATE([1]הוראות!Z13,[1]הוראות!F13)</f>
        <v>הנתונים ביחידות בודדות לשנת 2016</v>
      </c>
      <c r="C3" s="51"/>
      <c r="D3" s="51"/>
      <c r="E3" s="51"/>
      <c r="F3" s="51"/>
      <c r="G3" s="51"/>
      <c r="H3" s="51"/>
      <c r="I3" s="51"/>
      <c r="J3" s="51"/>
      <c r="K3" s="51"/>
      <c r="L3" s="51"/>
      <c r="M3" s="51"/>
      <c r="N3" s="51"/>
      <c r="O3" s="51"/>
      <c r="P3" s="51"/>
    </row>
    <row r="4" spans="1:16" ht="18.75" x14ac:dyDescent="0.3">
      <c r="A4" s="50"/>
      <c r="B4" s="51"/>
      <c r="C4" s="51"/>
      <c r="E4" s="52" t="s">
        <v>43</v>
      </c>
      <c r="F4" s="51"/>
      <c r="G4" s="51"/>
      <c r="H4" s="51"/>
      <c r="I4" s="51"/>
      <c r="J4" s="51"/>
      <c r="K4" s="51"/>
      <c r="L4" s="51"/>
      <c r="M4" s="51"/>
      <c r="N4" s="51"/>
      <c r="O4" s="51"/>
    </row>
    <row r="5" spans="1:16" x14ac:dyDescent="0.25">
      <c r="A5" s="50"/>
      <c r="B5" s="53"/>
      <c r="C5" s="51"/>
      <c r="D5" s="51"/>
      <c r="E5" s="51"/>
      <c r="F5" s="51"/>
      <c r="G5" s="51"/>
      <c r="H5" s="51"/>
      <c r="I5" s="51"/>
      <c r="J5" s="51"/>
      <c r="K5" s="51"/>
      <c r="L5" s="51"/>
      <c r="M5" s="51"/>
      <c r="N5" s="51"/>
      <c r="O5" s="51"/>
      <c r="P5" s="51"/>
    </row>
    <row r="6" spans="1:16" x14ac:dyDescent="0.25">
      <c r="A6" s="50"/>
      <c r="B6" s="51"/>
      <c r="C6" s="51"/>
      <c r="D6" s="51"/>
      <c r="E6" s="51"/>
      <c r="F6" s="51"/>
      <c r="G6" s="51"/>
      <c r="H6" s="51"/>
      <c r="I6" s="51"/>
      <c r="J6" s="51"/>
      <c r="K6" s="51"/>
      <c r="L6" s="51"/>
      <c r="M6" s="51"/>
      <c r="N6" s="51"/>
      <c r="O6" s="51"/>
      <c r="P6" s="51"/>
    </row>
    <row r="7" spans="1:16" x14ac:dyDescent="0.25">
      <c r="A7" s="50"/>
      <c r="B7" s="103" t="s">
        <v>44</v>
      </c>
      <c r="C7" s="106" t="s">
        <v>45</v>
      </c>
      <c r="D7" s="107"/>
      <c r="E7" s="107"/>
      <c r="F7" s="107"/>
      <c r="G7" s="107"/>
      <c r="H7" s="107"/>
      <c r="I7" s="108"/>
      <c r="J7" s="106" t="s">
        <v>46</v>
      </c>
      <c r="K7" s="107"/>
      <c r="L7" s="107"/>
      <c r="M7" s="107"/>
      <c r="N7" s="107"/>
      <c r="O7" s="107"/>
      <c r="P7" s="108"/>
    </row>
    <row r="8" spans="1:16" ht="25.5" x14ac:dyDescent="0.25">
      <c r="A8" s="50"/>
      <c r="B8" s="104"/>
      <c r="C8" s="54" t="s">
        <v>4</v>
      </c>
      <c r="D8" s="55" t="s">
        <v>47</v>
      </c>
      <c r="E8" s="56" t="s">
        <v>48</v>
      </c>
      <c r="F8" s="56" t="s">
        <v>49</v>
      </c>
      <c r="G8" s="56" t="s">
        <v>50</v>
      </c>
      <c r="H8" s="57" t="s">
        <v>51</v>
      </c>
      <c r="I8" s="58" t="s">
        <v>52</v>
      </c>
      <c r="J8" s="59" t="str">
        <f>C8</f>
        <v>סה"כ</v>
      </c>
      <c r="K8" s="55" t="s">
        <v>47</v>
      </c>
      <c r="L8" s="56" t="s">
        <v>48</v>
      </c>
      <c r="M8" s="56" t="s">
        <v>53</v>
      </c>
      <c r="N8" s="56" t="s">
        <v>51</v>
      </c>
      <c r="O8" s="57" t="s">
        <v>54</v>
      </c>
      <c r="P8" s="58" t="s">
        <v>55</v>
      </c>
    </row>
    <row r="9" spans="1:16" x14ac:dyDescent="0.25">
      <c r="A9" s="50"/>
      <c r="B9" s="105"/>
      <c r="C9" s="60" t="s">
        <v>10</v>
      </c>
      <c r="D9" s="61" t="s">
        <v>11</v>
      </c>
      <c r="E9" s="61" t="s">
        <v>12</v>
      </c>
      <c r="F9" s="61" t="s">
        <v>13</v>
      </c>
      <c r="G9" s="61" t="s">
        <v>14</v>
      </c>
      <c r="H9" s="62" t="s">
        <v>15</v>
      </c>
      <c r="I9" s="63" t="s">
        <v>16</v>
      </c>
      <c r="J9" s="64" t="s">
        <v>17</v>
      </c>
      <c r="K9" s="61" t="s">
        <v>18</v>
      </c>
      <c r="L9" s="61" t="s">
        <v>19</v>
      </c>
      <c r="M9" s="65" t="s">
        <v>20</v>
      </c>
      <c r="N9" s="62" t="s">
        <v>21</v>
      </c>
      <c r="O9" s="62" t="s">
        <v>22</v>
      </c>
      <c r="P9" s="63" t="s">
        <v>23</v>
      </c>
    </row>
    <row r="10" spans="1:16" ht="76.5" x14ac:dyDescent="0.25">
      <c r="A10" s="50"/>
      <c r="B10" s="66" t="s">
        <v>56</v>
      </c>
      <c r="C10" s="67">
        <f>IF('[1]נספח א4 - G'!$D$14=0,"",'[1]נספח א4 - G'!D14/'[1]נספח א4 - G'!$D$14)</f>
        <v>1</v>
      </c>
      <c r="D10" s="67">
        <f>IF('[1]נספח א4 - G'!$D$14=0,"",'[1]נספח א4 - G'!E14/'[1]נספח א4 - G'!$D$14)</f>
        <v>0.22010578096682323</v>
      </c>
      <c r="E10" s="67">
        <f>IF('[1]נספח א4 - G'!$D$14=0,"",'[1]נספח א4 - G'!F14/'[1]נספח א4 - G'!$D$14)</f>
        <v>0.5880090246698968</v>
      </c>
      <c r="F10" s="67">
        <f>IF('[1]נספח א4 - G'!$D$14=0,"",'[1]נספח א4 - G'!G14/'[1]נספח א4 - G'!$D$14)</f>
        <v>8.7583681621481668E-2</v>
      </c>
      <c r="G10" s="67">
        <f>IF('[1]נספח א4 - G'!$D$14=0,"",'[1]נספח א4 - G'!H14/'[1]נספח א4 - G'!$D$14)</f>
        <v>2.6038391833413471E-2</v>
      </c>
      <c r="H10" s="67">
        <f>IF('[1]נספח א4 - G'!$D$14=0,"",'[1]נספח א4 - G'!I14/'[1]נספח א4 - G'!$D$14)</f>
        <v>3.1031549358286791E-2</v>
      </c>
      <c r="I10" s="67">
        <f>IF('[1]נספח א4 - G'!$D$14=0,"",'[1]נספח א4 - G'!J14/'[1]נספח א4 - G'!$D$14)</f>
        <v>4.7231571550098016E-2</v>
      </c>
      <c r="J10" s="67" t="str">
        <f>IF('[1]נספח א4 - G'!$K$14=0,"",'[1]נספח א4 - G'!K14/'[1]נספח א4 - G'!$K$14)</f>
        <v/>
      </c>
      <c r="K10" s="67" t="str">
        <f>IF('[1]נספח א4 - G'!$K$14=0,"",'[1]נספח א4 - G'!L14/'[1]נספח א4 - G'!$K$14)</f>
        <v/>
      </c>
      <c r="L10" s="67" t="str">
        <f>IF('[1]נספח א4 - G'!$K$14=0,"",'[1]נספח א4 - G'!M14/'[1]נספח א4 - G'!$K$14)</f>
        <v/>
      </c>
      <c r="M10" s="67" t="str">
        <f>IF('[1]נספח א4 - G'!$K$14=0,"",'[1]נספח א4 - G'!N14/'[1]נספח א4 - G'!$K$14)</f>
        <v/>
      </c>
      <c r="N10" s="67" t="str">
        <f>IF('[1]נספח א4 - G'!$K$14=0,"",'[1]נספח א4 - G'!O14/'[1]נספח א4 - G'!$K$14)</f>
        <v/>
      </c>
      <c r="O10" s="67" t="str">
        <f>IF('[1]נספח א4 - G'!$K$14=0,"",'[1]נספח א4 - G'!P14/'[1]נספח א4 - G'!$K$14)</f>
        <v/>
      </c>
      <c r="P10" s="68" t="str">
        <f>IF('[1]נספח א4 - G'!$K$14=0,"",'[1]נספח א4 - G'!Q14/'[1]נספח א4 - G'!$K$14)</f>
        <v/>
      </c>
    </row>
    <row r="11" spans="1:16" x14ac:dyDescent="0.25">
      <c r="A11" s="50"/>
      <c r="B11" s="51"/>
      <c r="C11" s="51"/>
      <c r="D11" s="51"/>
      <c r="E11" s="51"/>
      <c r="F11" s="51"/>
      <c r="G11" s="51"/>
      <c r="H11" s="51"/>
      <c r="I11" s="69"/>
      <c r="J11" s="51"/>
      <c r="K11" s="51"/>
      <c r="L11" s="51"/>
      <c r="M11" s="51"/>
      <c r="N11" s="51"/>
      <c r="O11" s="51"/>
      <c r="P11" s="51"/>
    </row>
    <row r="12" spans="1:16" x14ac:dyDescent="0.25">
      <c r="A12" s="50"/>
      <c r="B12" s="70" t="s">
        <v>57</v>
      </c>
      <c r="C12" s="71"/>
      <c r="D12" s="71"/>
      <c r="E12" s="71"/>
      <c r="F12" s="71"/>
      <c r="G12" s="71"/>
      <c r="H12" s="71"/>
      <c r="I12" s="71"/>
      <c r="J12" s="71"/>
      <c r="K12" s="71"/>
      <c r="L12" s="71"/>
      <c r="M12" s="71"/>
      <c r="N12" s="71"/>
      <c r="O12" s="71"/>
      <c r="P12" s="50"/>
    </row>
    <row r="13" spans="1:16" x14ac:dyDescent="0.25">
      <c r="A13" s="50"/>
      <c r="B13" s="109" t="s">
        <v>58</v>
      </c>
      <c r="C13" s="109"/>
      <c r="D13" s="109"/>
      <c r="E13" s="109"/>
      <c r="F13" s="109"/>
      <c r="G13" s="109"/>
      <c r="H13" s="109"/>
      <c r="I13" s="109"/>
      <c r="J13" s="109"/>
      <c r="K13" s="109"/>
      <c r="L13" s="109"/>
      <c r="M13" s="109"/>
      <c r="N13" s="109"/>
      <c r="O13" s="109"/>
      <c r="P13" s="109"/>
    </row>
    <row r="14" spans="1:16" x14ac:dyDescent="0.25">
      <c r="A14" s="50"/>
      <c r="B14" s="109" t="s">
        <v>59</v>
      </c>
      <c r="C14" s="109"/>
      <c r="D14" s="109"/>
      <c r="E14" s="109"/>
      <c r="F14" s="109"/>
      <c r="G14" s="109"/>
      <c r="H14" s="109"/>
      <c r="I14" s="109"/>
      <c r="J14" s="109"/>
      <c r="K14" s="109"/>
      <c r="L14" s="109"/>
      <c r="M14" s="109"/>
      <c r="N14" s="109"/>
      <c r="O14" s="109"/>
      <c r="P14" s="109"/>
    </row>
    <row r="15" spans="1:16" x14ac:dyDescent="0.25">
      <c r="A15" s="50"/>
      <c r="B15" s="110" t="s">
        <v>60</v>
      </c>
      <c r="C15" s="110"/>
      <c r="D15" s="110"/>
      <c r="E15" s="110"/>
      <c r="F15" s="110"/>
      <c r="G15" s="110"/>
      <c r="H15" s="110"/>
      <c r="I15" s="110"/>
      <c r="J15" s="110"/>
      <c r="K15" s="110"/>
      <c r="L15" s="110"/>
      <c r="M15" s="110"/>
      <c r="N15" s="110"/>
      <c r="O15" s="110"/>
      <c r="P15" s="110"/>
    </row>
  </sheetData>
  <mergeCells count="6">
    <mergeCell ref="B15:P15"/>
    <mergeCell ref="B7:B9"/>
    <mergeCell ref="C7:I7"/>
    <mergeCell ref="J7:P7"/>
    <mergeCell ref="B13:P13"/>
    <mergeCell ref="B14:P1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rightToLeft="1" workbookViewId="0">
      <selection activeCell="D22" sqref="D22"/>
    </sheetView>
  </sheetViews>
  <sheetFormatPr defaultRowHeight="15" x14ac:dyDescent="0.25"/>
  <sheetData>
    <row r="1" spans="1:16" ht="18.75" x14ac:dyDescent="0.3">
      <c r="A1" s="50"/>
      <c r="B1" s="2" t="str">
        <f>[1]הוראות!B31</f>
        <v>נספח ב4 - מדדי בקשות למשיכת כספים או לקבלת קצבת זקנה (פנסיה)</v>
      </c>
      <c r="C1" s="51"/>
      <c r="D1" s="51"/>
      <c r="E1" s="51"/>
      <c r="F1" s="51"/>
      <c r="G1" s="51"/>
      <c r="H1" s="51"/>
      <c r="I1" s="51"/>
      <c r="J1" s="51"/>
      <c r="K1" s="51"/>
      <c r="L1" s="51"/>
      <c r="M1" s="51"/>
      <c r="N1" s="51"/>
      <c r="O1" s="51"/>
      <c r="P1" s="51"/>
    </row>
    <row r="2" spans="1:16" ht="20.25" x14ac:dyDescent="0.25">
      <c r="A2" s="50"/>
      <c r="B2" s="3" t="str">
        <f>[1]הוראות!B13</f>
        <v>אלטשולר שחם גמל ופנסיה בע"מ</v>
      </c>
      <c r="C2" s="51"/>
      <c r="D2" s="51"/>
      <c r="E2" s="51"/>
      <c r="F2" s="51"/>
      <c r="G2" s="51"/>
      <c r="H2" s="51"/>
      <c r="I2" s="51"/>
      <c r="J2" s="51"/>
      <c r="K2" s="51"/>
      <c r="L2" s="51"/>
      <c r="M2" s="51"/>
      <c r="N2" s="51"/>
      <c r="O2" s="51"/>
      <c r="P2" s="51"/>
    </row>
    <row r="3" spans="1:16" ht="15.75" x14ac:dyDescent="0.25">
      <c r="A3" s="50"/>
      <c r="B3" s="5" t="str">
        <f>CONCATENATE([1]הוראות!Z13,[1]הוראות!F13)</f>
        <v>הנתונים ביחידות בודדות לשנת 2016</v>
      </c>
      <c r="C3" s="51"/>
      <c r="D3" s="51"/>
      <c r="E3" s="51"/>
      <c r="F3" s="51"/>
      <c r="G3" s="51"/>
      <c r="H3" s="51"/>
      <c r="I3" s="51"/>
      <c r="J3" s="51"/>
      <c r="K3" s="51"/>
      <c r="L3" s="51"/>
      <c r="M3" s="51"/>
      <c r="N3" s="51"/>
      <c r="O3" s="51"/>
      <c r="P3" s="51"/>
    </row>
    <row r="4" spans="1:16" ht="18.75" x14ac:dyDescent="0.3">
      <c r="A4" s="50"/>
      <c r="B4" s="51"/>
      <c r="C4" s="51"/>
      <c r="E4" s="52" t="s">
        <v>43</v>
      </c>
      <c r="F4" s="51"/>
      <c r="G4" s="51"/>
      <c r="H4" s="51"/>
      <c r="I4" s="51"/>
      <c r="J4" s="51"/>
      <c r="K4" s="51"/>
      <c r="L4" s="51"/>
      <c r="M4" s="51"/>
      <c r="N4" s="51"/>
      <c r="O4" s="51"/>
    </row>
    <row r="5" spans="1:16" x14ac:dyDescent="0.25">
      <c r="A5" s="50"/>
      <c r="B5" s="53"/>
      <c r="C5" s="51"/>
      <c r="D5" s="51"/>
      <c r="E5" s="51"/>
      <c r="F5" s="51"/>
      <c r="G5" s="51"/>
      <c r="H5" s="51"/>
      <c r="I5" s="51"/>
      <c r="J5" s="51"/>
      <c r="K5" s="51"/>
      <c r="L5" s="51"/>
      <c r="M5" s="51"/>
      <c r="N5" s="51"/>
      <c r="O5" s="51"/>
      <c r="P5" s="51"/>
    </row>
    <row r="6" spans="1:16" x14ac:dyDescent="0.25">
      <c r="A6" s="50"/>
      <c r="B6" s="51"/>
      <c r="C6" s="51"/>
      <c r="D6" s="51"/>
      <c r="E6" s="51"/>
      <c r="F6" s="51"/>
      <c r="G6" s="51"/>
      <c r="H6" s="51"/>
      <c r="I6" s="51"/>
      <c r="J6" s="51"/>
      <c r="K6" s="51"/>
      <c r="L6" s="51"/>
      <c r="M6" s="51"/>
      <c r="N6" s="51"/>
      <c r="O6" s="51"/>
      <c r="P6" s="51"/>
    </row>
    <row r="7" spans="1:16" x14ac:dyDescent="0.25">
      <c r="A7" s="50"/>
      <c r="B7" s="103" t="s">
        <v>44</v>
      </c>
      <c r="C7" s="106" t="s">
        <v>45</v>
      </c>
      <c r="D7" s="107"/>
      <c r="E7" s="107"/>
      <c r="F7" s="107"/>
      <c r="G7" s="107"/>
      <c r="H7" s="107"/>
      <c r="I7" s="108"/>
      <c r="J7" s="106" t="s">
        <v>46</v>
      </c>
      <c r="K7" s="107"/>
      <c r="L7" s="107"/>
      <c r="M7" s="107"/>
      <c r="N7" s="107"/>
      <c r="O7" s="107"/>
      <c r="P7" s="108"/>
    </row>
    <row r="8" spans="1:16" ht="25.5" x14ac:dyDescent="0.25">
      <c r="A8" s="50"/>
      <c r="B8" s="104"/>
      <c r="C8" s="54" t="s">
        <v>4</v>
      </c>
      <c r="D8" s="55" t="s">
        <v>47</v>
      </c>
      <c r="E8" s="56" t="s">
        <v>48</v>
      </c>
      <c r="F8" s="56" t="s">
        <v>49</v>
      </c>
      <c r="G8" s="56" t="s">
        <v>50</v>
      </c>
      <c r="H8" s="57" t="s">
        <v>51</v>
      </c>
      <c r="I8" s="58" t="s">
        <v>52</v>
      </c>
      <c r="J8" s="59" t="str">
        <f>C8</f>
        <v>סה"כ</v>
      </c>
      <c r="K8" s="55" t="s">
        <v>47</v>
      </c>
      <c r="L8" s="56" t="s">
        <v>48</v>
      </c>
      <c r="M8" s="56" t="s">
        <v>53</v>
      </c>
      <c r="N8" s="56" t="s">
        <v>51</v>
      </c>
      <c r="O8" s="57" t="s">
        <v>54</v>
      </c>
      <c r="P8" s="58" t="s">
        <v>55</v>
      </c>
    </row>
    <row r="9" spans="1:16" x14ac:dyDescent="0.25">
      <c r="A9" s="50"/>
      <c r="B9" s="105"/>
      <c r="C9" s="60" t="s">
        <v>10</v>
      </c>
      <c r="D9" s="61" t="s">
        <v>11</v>
      </c>
      <c r="E9" s="61" t="s">
        <v>12</v>
      </c>
      <c r="F9" s="61" t="s">
        <v>13</v>
      </c>
      <c r="G9" s="61" t="s">
        <v>14</v>
      </c>
      <c r="H9" s="62" t="s">
        <v>15</v>
      </c>
      <c r="I9" s="63" t="s">
        <v>16</v>
      </c>
      <c r="J9" s="64" t="s">
        <v>17</v>
      </c>
      <c r="K9" s="61" t="s">
        <v>18</v>
      </c>
      <c r="L9" s="61" t="s">
        <v>19</v>
      </c>
      <c r="M9" s="65" t="s">
        <v>20</v>
      </c>
      <c r="N9" s="62" t="s">
        <v>21</v>
      </c>
      <c r="O9" s="62" t="s">
        <v>22</v>
      </c>
      <c r="P9" s="63" t="s">
        <v>23</v>
      </c>
    </row>
    <row r="10" spans="1:16" ht="76.5" x14ac:dyDescent="0.25">
      <c r="A10" s="50"/>
      <c r="B10" s="66" t="s">
        <v>56</v>
      </c>
      <c r="C10" s="67">
        <f>IF('[1]נספח א4 - P'!$D$14=0,"",'[1]נספח א4 - P'!D14/'[1]נספח א4 - P'!$D$14)</f>
        <v>1</v>
      </c>
      <c r="D10" s="67">
        <f>IF('[1]נספח א4 - P'!$D$14=0,"",'[1]נספח א4 - P'!E14/'[1]נספח א4 - P'!$D$14)</f>
        <v>5.8192955589586523E-2</v>
      </c>
      <c r="E10" s="67">
        <f>IF('[1]נספח א4 - P'!$D$14=0,"",'[1]נספח א4 - P'!F14/'[1]נספח א4 - P'!$D$14)</f>
        <v>0.25727411944869832</v>
      </c>
      <c r="F10" s="67">
        <f>IF('[1]נספח א4 - P'!$D$14=0,"",'[1]נספח א4 - P'!G14/'[1]נספח א4 - P'!$D$14)</f>
        <v>0.25727411944869832</v>
      </c>
      <c r="G10" s="67">
        <f>IF('[1]נספח א4 - P'!$D$14=0,"",'[1]נספח א4 - P'!H14/'[1]נספח א4 - P'!$D$14)</f>
        <v>0.11332312404287902</v>
      </c>
      <c r="H10" s="67">
        <f>IF('[1]נספח א4 - P'!$D$14=0,"",'[1]נספח א4 - P'!I14/'[1]נספח א4 - P'!$D$14)</f>
        <v>0.15160796324655437</v>
      </c>
      <c r="I10" s="67">
        <f>IF('[1]נספח א4 - P'!$D$14=0,"",'[1]נספח א4 - P'!J14/'[1]נספח א4 - P'!$D$14)</f>
        <v>0.16232771822358347</v>
      </c>
      <c r="J10" s="67" t="str">
        <f>IF('[1]נספח א4 - P'!$K$14=0,"",'[1]נספח א4 - P'!K14/'[1]נספח א4 - P'!$K$14)</f>
        <v/>
      </c>
      <c r="K10" s="67" t="str">
        <f>IF('[1]נספח א4 - P'!$K$14=0,"",'[1]נספח א4 - P'!L14/'[1]נספח א4 - P'!$K$14)</f>
        <v/>
      </c>
      <c r="L10" s="67" t="str">
        <f>IF('[1]נספח א4 - P'!$K$14=0,"",'[1]נספח א4 - P'!M14/'[1]נספח א4 - P'!$K$14)</f>
        <v/>
      </c>
      <c r="M10" s="67" t="str">
        <f>IF('[1]נספח א4 - P'!$K$14=0,"",'[1]נספח א4 - P'!N14/'[1]נספח א4 - P'!$K$14)</f>
        <v/>
      </c>
      <c r="N10" s="67" t="str">
        <f>IF('[1]נספח א4 - P'!$K$14=0,"",'[1]נספח א4 - P'!O14/'[1]נספח א4 - P'!$K$14)</f>
        <v/>
      </c>
      <c r="O10" s="67" t="str">
        <f>IF('[1]נספח א4 - P'!$K$14=0,"",'[1]נספח א4 - P'!P14/'[1]נספח א4 - P'!$K$14)</f>
        <v/>
      </c>
      <c r="P10" s="68" t="str">
        <f>IF('[1]נספח א4 - P'!$K$14=0,"",'[1]נספח א4 - P'!Q14/'[1]נספח א4 - P'!$K$14)</f>
        <v/>
      </c>
    </row>
    <row r="11" spans="1:16" x14ac:dyDescent="0.25">
      <c r="A11" s="50"/>
      <c r="B11" s="51"/>
      <c r="C11" s="51"/>
      <c r="D11" s="51"/>
      <c r="E11" s="51"/>
      <c r="F11" s="51"/>
      <c r="G11" s="51"/>
      <c r="H11" s="51"/>
      <c r="I11" s="69"/>
      <c r="J11" s="51"/>
      <c r="K11" s="51"/>
      <c r="L11" s="51"/>
      <c r="M11" s="51"/>
      <c r="N11" s="51"/>
      <c r="O11" s="51"/>
      <c r="P11" s="51"/>
    </row>
    <row r="12" spans="1:16" x14ac:dyDescent="0.25">
      <c r="A12" s="50"/>
      <c r="B12" s="70" t="s">
        <v>57</v>
      </c>
      <c r="C12" s="71"/>
      <c r="D12" s="71"/>
      <c r="E12" s="71"/>
      <c r="F12" s="71"/>
      <c r="G12" s="71"/>
      <c r="H12" s="71"/>
      <c r="I12" s="71"/>
      <c r="J12" s="71"/>
      <c r="K12" s="71"/>
      <c r="L12" s="71"/>
      <c r="M12" s="71"/>
      <c r="N12" s="71"/>
      <c r="O12" s="71"/>
      <c r="P12" s="50"/>
    </row>
    <row r="13" spans="1:16" x14ac:dyDescent="0.25">
      <c r="A13" s="50"/>
      <c r="B13" s="109" t="s">
        <v>58</v>
      </c>
      <c r="C13" s="109"/>
      <c r="D13" s="109"/>
      <c r="E13" s="109"/>
      <c r="F13" s="109"/>
      <c r="G13" s="109"/>
      <c r="H13" s="109"/>
      <c r="I13" s="109"/>
      <c r="J13" s="109"/>
      <c r="K13" s="109"/>
      <c r="L13" s="109"/>
      <c r="M13" s="109"/>
      <c r="N13" s="109"/>
      <c r="O13" s="109"/>
      <c r="P13" s="109"/>
    </row>
    <row r="14" spans="1:16" x14ac:dyDescent="0.25">
      <c r="A14" s="50"/>
      <c r="B14" s="109" t="s">
        <v>59</v>
      </c>
      <c r="C14" s="109"/>
      <c r="D14" s="109"/>
      <c r="E14" s="109"/>
      <c r="F14" s="109"/>
      <c r="G14" s="109"/>
      <c r="H14" s="109"/>
      <c r="I14" s="109"/>
      <c r="J14" s="109"/>
      <c r="K14" s="109"/>
      <c r="L14" s="109"/>
      <c r="M14" s="109"/>
      <c r="N14" s="109"/>
      <c r="O14" s="109"/>
      <c r="P14" s="109"/>
    </row>
    <row r="15" spans="1:16" x14ac:dyDescent="0.25">
      <c r="A15" s="50"/>
      <c r="B15" s="110" t="s">
        <v>60</v>
      </c>
      <c r="C15" s="110"/>
      <c r="D15" s="110"/>
      <c r="E15" s="110"/>
      <c r="F15" s="110"/>
      <c r="G15" s="110"/>
      <c r="H15" s="110"/>
      <c r="I15" s="110"/>
      <c r="J15" s="110"/>
      <c r="K15" s="110"/>
      <c r="L15" s="110"/>
      <c r="M15" s="110"/>
      <c r="N15" s="110"/>
      <c r="O15" s="110"/>
      <c r="P15" s="110"/>
    </row>
  </sheetData>
  <mergeCells count="6">
    <mergeCell ref="B15:P15"/>
    <mergeCell ref="B7:B9"/>
    <mergeCell ref="C7:I7"/>
    <mergeCell ref="J7:P7"/>
    <mergeCell ref="B13:P13"/>
    <mergeCell ref="B14:P1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6"/>
  <sheetViews>
    <sheetView rightToLeft="1" workbookViewId="0">
      <selection activeCell="C17" sqref="C17"/>
    </sheetView>
  </sheetViews>
  <sheetFormatPr defaultRowHeight="15" x14ac:dyDescent="0.25"/>
  <sheetData>
    <row r="1" spans="1:23" ht="18.75" x14ac:dyDescent="0.3">
      <c r="A1" s="72"/>
      <c r="B1" s="2" t="str">
        <f>[1]הוראות!B33</f>
        <v>נספח ב5 - מדדי בקשות להעברת כספים בין קופות גמל או בין מסלולי השקעה (גמל)</v>
      </c>
      <c r="C1" s="51"/>
      <c r="D1" s="51"/>
      <c r="E1" s="51"/>
      <c r="F1" s="51"/>
      <c r="G1" s="51"/>
      <c r="H1" s="51"/>
      <c r="I1" s="51"/>
      <c r="J1" s="51"/>
      <c r="K1" s="51"/>
      <c r="L1" s="51"/>
      <c r="M1" s="51"/>
      <c r="N1" s="51"/>
      <c r="O1" s="51"/>
      <c r="P1" s="51"/>
      <c r="Q1" s="72"/>
      <c r="R1" s="72"/>
      <c r="S1" s="72"/>
      <c r="T1" s="72"/>
      <c r="U1" s="72"/>
      <c r="V1" s="72"/>
      <c r="W1" s="72"/>
    </row>
    <row r="2" spans="1:23" ht="20.25" x14ac:dyDescent="0.25">
      <c r="A2" s="72"/>
      <c r="B2" s="3" t="str">
        <f>[1]הוראות!B13</f>
        <v>אלטשולר שחם גמל ופנסיה בע"מ</v>
      </c>
      <c r="C2" s="51"/>
      <c r="D2" s="51"/>
      <c r="E2" s="51"/>
      <c r="F2" s="51"/>
      <c r="G2" s="51"/>
      <c r="H2" s="51"/>
      <c r="I2" s="51"/>
      <c r="J2" s="51"/>
      <c r="K2" s="51"/>
      <c r="L2" s="51"/>
      <c r="M2" s="51"/>
      <c r="N2" s="51"/>
      <c r="O2" s="51"/>
      <c r="P2" s="51"/>
      <c r="Q2" s="72"/>
      <c r="R2" s="72"/>
      <c r="S2" s="72"/>
      <c r="T2" s="72"/>
      <c r="U2" s="72"/>
      <c r="V2" s="72"/>
      <c r="W2" s="72"/>
    </row>
    <row r="3" spans="1:23" ht="15.75" x14ac:dyDescent="0.25">
      <c r="A3" s="72"/>
      <c r="B3" s="5" t="str">
        <f>CONCATENATE([1]הוראות!Z13,[1]הוראות!F13)</f>
        <v>הנתונים ביחידות בודדות לשנת 2016</v>
      </c>
      <c r="C3" s="51"/>
      <c r="D3" s="51"/>
      <c r="E3" s="51"/>
      <c r="F3" s="51"/>
      <c r="G3" s="51"/>
      <c r="H3" s="51"/>
      <c r="I3" s="51"/>
      <c r="J3" s="51"/>
      <c r="K3" s="51"/>
      <c r="L3" s="51"/>
      <c r="M3" s="51"/>
      <c r="N3" s="51"/>
      <c r="O3" s="51"/>
      <c r="P3" s="51"/>
      <c r="Q3" s="72"/>
      <c r="R3" s="72"/>
      <c r="S3" s="72"/>
      <c r="T3" s="72"/>
      <c r="U3" s="72"/>
      <c r="V3" s="72"/>
      <c r="W3" s="72"/>
    </row>
    <row r="4" spans="1:23" ht="18.75" x14ac:dyDescent="0.3">
      <c r="A4" s="72"/>
      <c r="B4" s="51"/>
      <c r="C4" s="51"/>
      <c r="D4" s="51"/>
      <c r="E4" s="51"/>
      <c r="F4" s="51"/>
      <c r="G4" s="51"/>
      <c r="I4" s="52" t="s">
        <v>61</v>
      </c>
      <c r="J4" s="51"/>
      <c r="K4" s="51"/>
      <c r="L4" s="51"/>
      <c r="M4" s="51"/>
      <c r="N4" s="51"/>
      <c r="O4" s="51"/>
      <c r="P4" s="72"/>
      <c r="Q4" s="72"/>
      <c r="R4" s="72"/>
      <c r="S4" s="72"/>
      <c r="T4" s="72"/>
      <c r="U4" s="72"/>
      <c r="V4" s="72"/>
    </row>
    <row r="5" spans="1:23" x14ac:dyDescent="0.25">
      <c r="A5" s="72"/>
      <c r="B5" s="53"/>
      <c r="C5" s="51"/>
      <c r="D5" s="51"/>
      <c r="E5" s="51"/>
      <c r="F5" s="51"/>
      <c r="G5" s="51"/>
      <c r="H5" s="51"/>
      <c r="I5" s="51"/>
      <c r="J5" s="51"/>
      <c r="K5" s="51"/>
      <c r="L5" s="51"/>
      <c r="M5" s="51"/>
      <c r="N5" s="51"/>
      <c r="O5" s="51"/>
      <c r="P5" s="51"/>
      <c r="Q5" s="72"/>
      <c r="R5" s="72"/>
      <c r="S5" s="72"/>
      <c r="T5" s="72"/>
      <c r="U5" s="72"/>
      <c r="V5" s="72"/>
      <c r="W5" s="72"/>
    </row>
    <row r="6" spans="1:23" x14ac:dyDescent="0.25">
      <c r="A6" s="72"/>
      <c r="B6" s="51"/>
      <c r="C6" s="51"/>
      <c r="D6" s="51"/>
      <c r="E6" s="51"/>
      <c r="F6" s="51"/>
      <c r="G6" s="51"/>
      <c r="H6" s="51"/>
      <c r="I6" s="51"/>
      <c r="J6" s="51"/>
      <c r="K6" s="51"/>
      <c r="L6" s="51"/>
      <c r="M6" s="51"/>
      <c r="N6" s="51"/>
      <c r="O6" s="51"/>
      <c r="P6" s="51"/>
      <c r="Q6" s="72"/>
      <c r="R6" s="72"/>
      <c r="S6" s="72"/>
      <c r="T6" s="72"/>
      <c r="U6" s="72"/>
      <c r="V6" s="72"/>
      <c r="W6" s="72"/>
    </row>
    <row r="7" spans="1:23" x14ac:dyDescent="0.25">
      <c r="A7" s="72"/>
      <c r="B7" s="103" t="s">
        <v>44</v>
      </c>
      <c r="C7" s="106" t="s">
        <v>62</v>
      </c>
      <c r="D7" s="107"/>
      <c r="E7" s="107"/>
      <c r="F7" s="107"/>
      <c r="G7" s="107"/>
      <c r="H7" s="107"/>
      <c r="I7" s="108"/>
      <c r="J7" s="106" t="s">
        <v>63</v>
      </c>
      <c r="K7" s="107"/>
      <c r="L7" s="107"/>
      <c r="M7" s="107"/>
      <c r="N7" s="107"/>
      <c r="O7" s="107"/>
      <c r="P7" s="108"/>
      <c r="Q7" s="106" t="s">
        <v>64</v>
      </c>
      <c r="R7" s="107"/>
      <c r="S7" s="107"/>
      <c r="T7" s="107"/>
      <c r="U7" s="107"/>
      <c r="V7" s="107"/>
      <c r="W7" s="108"/>
    </row>
    <row r="8" spans="1:23" ht="25.5" x14ac:dyDescent="0.25">
      <c r="A8" s="72"/>
      <c r="B8" s="104"/>
      <c r="C8" s="59" t="str">
        <f>'[2]נספח ב4'!C8</f>
        <v>סה"כ</v>
      </c>
      <c r="D8" s="56" t="s">
        <v>47</v>
      </c>
      <c r="E8" s="56" t="s">
        <v>65</v>
      </c>
      <c r="F8" s="56" t="s">
        <v>66</v>
      </c>
      <c r="G8" s="56" t="s">
        <v>67</v>
      </c>
      <c r="H8" s="57" t="s">
        <v>68</v>
      </c>
      <c r="I8" s="73" t="s">
        <v>69</v>
      </c>
      <c r="J8" s="74" t="str">
        <f>'[2]נספח ב4'!C8</f>
        <v>סה"כ</v>
      </c>
      <c r="K8" s="56" t="s">
        <v>70</v>
      </c>
      <c r="L8" s="56" t="s">
        <v>71</v>
      </c>
      <c r="M8" s="56" t="s">
        <v>48</v>
      </c>
      <c r="N8" s="56" t="s">
        <v>49</v>
      </c>
      <c r="O8" s="57" t="s">
        <v>50</v>
      </c>
      <c r="P8" s="73" t="s">
        <v>72</v>
      </c>
      <c r="Q8" s="74" t="str">
        <f>J8</f>
        <v>סה"כ</v>
      </c>
      <c r="R8" s="56" t="s">
        <v>70</v>
      </c>
      <c r="S8" s="56" t="s">
        <v>71</v>
      </c>
      <c r="T8" s="56" t="s">
        <v>48</v>
      </c>
      <c r="U8" s="56" t="s">
        <v>49</v>
      </c>
      <c r="V8" s="57" t="s">
        <v>50</v>
      </c>
      <c r="W8" s="73" t="s">
        <v>72</v>
      </c>
    </row>
    <row r="9" spans="1:23" x14ac:dyDescent="0.25">
      <c r="A9" s="72"/>
      <c r="B9" s="105"/>
      <c r="C9" s="64" t="s">
        <v>25</v>
      </c>
      <c r="D9" s="61" t="s">
        <v>26</v>
      </c>
      <c r="E9" s="62" t="s">
        <v>27</v>
      </c>
      <c r="F9" s="61" t="s">
        <v>73</v>
      </c>
      <c r="G9" s="61" t="s">
        <v>74</v>
      </c>
      <c r="H9" s="75" t="s">
        <v>75</v>
      </c>
      <c r="I9" s="63" t="s">
        <v>76</v>
      </c>
      <c r="J9" s="65" t="s">
        <v>77</v>
      </c>
      <c r="K9" s="61" t="s">
        <v>78</v>
      </c>
      <c r="L9" s="61" t="s">
        <v>79</v>
      </c>
      <c r="M9" s="65" t="s">
        <v>80</v>
      </c>
      <c r="N9" s="61" t="s">
        <v>81</v>
      </c>
      <c r="O9" s="75" t="s">
        <v>82</v>
      </c>
      <c r="P9" s="63" t="s">
        <v>83</v>
      </c>
      <c r="Q9" s="65" t="s">
        <v>84</v>
      </c>
      <c r="R9" s="61" t="s">
        <v>85</v>
      </c>
      <c r="S9" s="62" t="s">
        <v>86</v>
      </c>
      <c r="T9" s="61" t="s">
        <v>87</v>
      </c>
      <c r="U9" s="61" t="s">
        <v>88</v>
      </c>
      <c r="V9" s="75" t="s">
        <v>89</v>
      </c>
      <c r="W9" s="63" t="s">
        <v>90</v>
      </c>
    </row>
    <row r="10" spans="1:23" ht="76.5" x14ac:dyDescent="0.25">
      <c r="A10" s="72"/>
      <c r="B10" s="66" t="s">
        <v>56</v>
      </c>
      <c r="C10" s="67">
        <f>IF('[1]נספח א5 - G'!$D$14=0,"",'[1]נספח א5 - G'!D14/'[1]נספח א5 - G'!$D$14)</f>
        <v>1</v>
      </c>
      <c r="D10" s="67">
        <f>IF('[1]נספח א5 - G'!$D$14=0,"",'[1]נספח א5 - G'!E14/'[1]נספח א5 - G'!$D$14)</f>
        <v>7.6644666808601235E-3</v>
      </c>
      <c r="E10" s="67">
        <f>IF('[1]נספח א5 - G'!$D$14=0,"",'[1]נספח א5 - G'!F14/'[1]נספח א5 - G'!$D$14)</f>
        <v>0.19327939819743098</v>
      </c>
      <c r="F10" s="67">
        <f>IF('[1]נספח א5 - G'!$D$14=0,"",'[1]נספח א5 - G'!G14/'[1]נספח א5 - G'!$D$14)</f>
        <v>0.40337804272230504</v>
      </c>
      <c r="G10" s="67">
        <f>IF('[1]נספח א5 - G'!$D$14=0,"",'[1]נספח א5 - G'!H14/'[1]נספח א5 - G'!$D$14)</f>
        <v>0.36381378184656871</v>
      </c>
      <c r="H10" s="67">
        <f>IF('[1]נספח א5 - G'!$D$14=0,"",'[1]נספח א5 - G'!I14/'[1]נספח א5 - G'!$D$14)</f>
        <v>2.4128876587892981E-2</v>
      </c>
      <c r="I10" s="67">
        <f>IF('[1]נספח א5 - G'!$D$14=0,"",'[1]נספח א5 - G'!J14/'[1]נספח א5 - G'!$D$14)</f>
        <v>7.7354339649421617E-3</v>
      </c>
      <c r="J10" s="67">
        <f>IF('[1]נספח א5 - G'!$K$14=0,"",'[1]נספח א5 - G'!K14/'[1]נספח א5 - G'!$K$14)</f>
        <v>1</v>
      </c>
      <c r="K10" s="67">
        <f>IF('[1]נספח א5 - G'!$K$14=0,"",'[1]נספח א5 - G'!L14/'[1]נספח א5 - G'!$K$14)</f>
        <v>0.17643979057591622</v>
      </c>
      <c r="L10" s="67">
        <f>IF('[1]נספח א5 - G'!$K$14=0,"",'[1]נספח א5 - G'!M14/'[1]נספח א5 - G'!$K$14)</f>
        <v>0.17337322363500374</v>
      </c>
      <c r="M10" s="67">
        <f>IF('[1]נספח א5 - G'!$K$14=0,"",'[1]נספח א5 - G'!N14/'[1]נספח א5 - G'!$K$14)</f>
        <v>0.31757666417352282</v>
      </c>
      <c r="N10" s="67">
        <f>IF('[1]נספח א5 - G'!$K$14=0,"",'[1]נספח א5 - G'!O14/'[1]נספח א5 - G'!$K$14)</f>
        <v>0.1343305908750935</v>
      </c>
      <c r="O10" s="67">
        <f>IF('[1]נספח א5 - G'!$K$14=0,"",'[1]נספח א5 - G'!P14/'[1]נספח א5 - G'!$K$14)</f>
        <v>6.3425579655946154E-2</v>
      </c>
      <c r="P10" s="67">
        <f>IF('[1]נספח א5 - G'!$K$14=0,"",'[1]נספח א5 - G'!Q14/'[1]נספח א5 - G'!$K$14)</f>
        <v>0.13485415108451757</v>
      </c>
      <c r="Q10" s="67">
        <f>IF('[1]נספח א5 - G'!$R$14=0,"",'[1]נספח א5 - G'!R14/'[1]נספח א5 - G'!$R$14)</f>
        <v>1</v>
      </c>
      <c r="R10" s="67">
        <f>IF('[1]נספח א5 - G'!$R$14=0,"",'[1]נספח א5 - G'!S14/'[1]נספח א5 - G'!$R$14)</f>
        <v>0.12876042807786298</v>
      </c>
      <c r="S10" s="67">
        <f>IF('[1]נספח א5 - G'!$R$14=0,"",'[1]נספח א5 - G'!T14/'[1]נספח א5 - G'!$R$14)</f>
        <v>0.15125979607314402</v>
      </c>
      <c r="T10" s="67">
        <f>IF('[1]נספח א5 - G'!$R$14=0,"",'[1]נספח א5 - G'!U14/'[1]נספח א5 - G'!$R$14)</f>
        <v>0.37819162383079125</v>
      </c>
      <c r="U10" s="67">
        <f>IF('[1]נספח א5 - G'!$R$14=0,"",'[1]נספח א5 - G'!V14/'[1]נספח א5 - G'!$R$14)</f>
        <v>0.14654082750484537</v>
      </c>
      <c r="V10" s="67">
        <f>IF('[1]נספח א5 - G'!$R$14=0,"",'[1]נספח א5 - G'!W14/'[1]נספח א5 - G'!$R$14)</f>
        <v>4.9380635375410806E-2</v>
      </c>
      <c r="W10" s="68">
        <f>IF('[1]נספח א5 - G'!$R$14=0,"",'[1]נספח א5 - G'!X14/'[1]נספח א5 - G'!$R$14)</f>
        <v>0.14586668913794557</v>
      </c>
    </row>
    <row r="11" spans="1:23" x14ac:dyDescent="0.25">
      <c r="A11" s="72"/>
      <c r="B11" s="51"/>
      <c r="C11" s="51"/>
      <c r="D11" s="51"/>
      <c r="E11" s="51"/>
      <c r="F11" s="51"/>
      <c r="G11" s="51"/>
      <c r="H11" s="51"/>
      <c r="I11" s="51"/>
      <c r="J11" s="51"/>
      <c r="K11" s="51"/>
      <c r="L11" s="51"/>
      <c r="M11" s="51"/>
      <c r="N11" s="51"/>
      <c r="O11" s="51"/>
      <c r="P11" s="51"/>
      <c r="Q11" s="72"/>
      <c r="R11" s="72"/>
      <c r="S11" s="72"/>
      <c r="T11" s="72"/>
      <c r="U11" s="72"/>
      <c r="V11" s="72"/>
      <c r="W11" s="72"/>
    </row>
    <row r="12" spans="1:23" x14ac:dyDescent="0.25">
      <c r="A12" s="72"/>
      <c r="B12" s="111" t="s">
        <v>57</v>
      </c>
      <c r="C12" s="111"/>
      <c r="D12" s="111"/>
      <c r="E12" s="111"/>
      <c r="F12" s="111"/>
      <c r="G12" s="111"/>
      <c r="H12" s="111"/>
      <c r="I12" s="111"/>
      <c r="J12" s="111"/>
      <c r="K12" s="111"/>
      <c r="L12" s="111"/>
      <c r="M12" s="111"/>
      <c r="N12" s="111"/>
      <c r="O12" s="111"/>
      <c r="P12" s="111"/>
      <c r="Q12" s="72"/>
      <c r="R12" s="72"/>
      <c r="S12" s="72"/>
      <c r="T12" s="72"/>
      <c r="U12" s="72"/>
      <c r="V12" s="72"/>
      <c r="W12" s="72"/>
    </row>
    <row r="13" spans="1:23" x14ac:dyDescent="0.25">
      <c r="A13" s="72"/>
      <c r="B13" s="109" t="s">
        <v>58</v>
      </c>
      <c r="C13" s="109"/>
      <c r="D13" s="109"/>
      <c r="E13" s="109"/>
      <c r="F13" s="109"/>
      <c r="G13" s="109"/>
      <c r="H13" s="109"/>
      <c r="I13" s="109"/>
      <c r="J13" s="109"/>
      <c r="K13" s="109"/>
      <c r="L13" s="109"/>
      <c r="M13" s="109"/>
      <c r="N13" s="109"/>
      <c r="O13" s="109"/>
      <c r="P13" s="109"/>
      <c r="Q13" s="72"/>
      <c r="R13" s="72"/>
      <c r="S13" s="72"/>
      <c r="T13" s="72"/>
      <c r="U13" s="72"/>
      <c r="V13" s="72"/>
      <c r="W13" s="72"/>
    </row>
    <row r="14" spans="1:23" x14ac:dyDescent="0.25">
      <c r="A14" s="72"/>
      <c r="B14" s="110" t="s">
        <v>91</v>
      </c>
      <c r="C14" s="110"/>
      <c r="D14" s="110"/>
      <c r="E14" s="110"/>
      <c r="F14" s="110"/>
      <c r="G14" s="110"/>
      <c r="H14" s="110"/>
      <c r="I14" s="110"/>
      <c r="J14" s="110"/>
      <c r="K14" s="110"/>
      <c r="L14" s="110"/>
      <c r="M14" s="110"/>
      <c r="N14" s="110"/>
      <c r="O14" s="110"/>
      <c r="P14" s="110"/>
      <c r="Q14" s="72"/>
      <c r="R14" s="72"/>
      <c r="S14" s="72"/>
      <c r="T14" s="72"/>
      <c r="U14" s="72"/>
      <c r="V14" s="72"/>
      <c r="W14" s="72"/>
    </row>
    <row r="15" spans="1:23" x14ac:dyDescent="0.25">
      <c r="A15" s="72"/>
      <c r="B15" s="110" t="s">
        <v>92</v>
      </c>
      <c r="C15" s="110"/>
      <c r="D15" s="110"/>
      <c r="E15" s="110"/>
      <c r="F15" s="110"/>
      <c r="G15" s="110"/>
      <c r="H15" s="110"/>
      <c r="I15" s="110"/>
      <c r="J15" s="110"/>
      <c r="K15" s="110"/>
      <c r="L15" s="110"/>
      <c r="M15" s="110"/>
      <c r="N15" s="110"/>
      <c r="O15" s="110"/>
      <c r="P15" s="110"/>
      <c r="Q15" s="72"/>
      <c r="R15" s="72"/>
      <c r="S15" s="72"/>
      <c r="T15" s="72"/>
      <c r="U15" s="72"/>
      <c r="V15" s="72"/>
      <c r="W15" s="72"/>
    </row>
    <row r="16" spans="1:23" x14ac:dyDescent="0.25">
      <c r="A16" s="72"/>
      <c r="B16" s="110" t="s">
        <v>93</v>
      </c>
      <c r="C16" s="110"/>
      <c r="D16" s="110"/>
      <c r="E16" s="110"/>
      <c r="F16" s="110"/>
      <c r="G16" s="110"/>
      <c r="H16" s="110"/>
      <c r="I16" s="110"/>
      <c r="J16" s="110"/>
      <c r="K16" s="110"/>
      <c r="L16" s="110"/>
      <c r="M16" s="110"/>
      <c r="N16" s="110"/>
      <c r="O16" s="110"/>
      <c r="P16" s="110"/>
      <c r="Q16" s="72"/>
      <c r="R16" s="72"/>
      <c r="S16" s="72"/>
      <c r="T16" s="72"/>
      <c r="U16" s="72"/>
      <c r="V16" s="72"/>
      <c r="W16" s="72"/>
    </row>
  </sheetData>
  <mergeCells count="9">
    <mergeCell ref="Q7:W7"/>
    <mergeCell ref="B12:P12"/>
    <mergeCell ref="B13:P13"/>
    <mergeCell ref="B14:P14"/>
    <mergeCell ref="B15:P15"/>
    <mergeCell ref="B16:P16"/>
    <mergeCell ref="B7:B9"/>
    <mergeCell ref="C7:I7"/>
    <mergeCell ref="J7:P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7"/>
  <sheetViews>
    <sheetView rightToLeft="1" workbookViewId="0">
      <selection activeCell="L19" sqref="L19"/>
    </sheetView>
  </sheetViews>
  <sheetFormatPr defaultRowHeight="15" x14ac:dyDescent="0.25"/>
  <sheetData>
    <row r="1" spans="1:23" ht="18.75" x14ac:dyDescent="0.3">
      <c r="A1" s="72"/>
      <c r="B1" s="2" t="str">
        <f>[1]הוראות!B34</f>
        <v>נספח ב5 - מדדי בקשות להעברת כספים בין קופות גמל או בין מסלולי השקעה (פנסיה)</v>
      </c>
      <c r="C1" s="51"/>
      <c r="D1" s="51"/>
      <c r="E1" s="51"/>
      <c r="F1" s="51"/>
      <c r="G1" s="51"/>
      <c r="H1" s="51"/>
      <c r="I1" s="51"/>
      <c r="J1" s="51"/>
      <c r="K1" s="51"/>
      <c r="L1" s="51"/>
      <c r="M1" s="51"/>
      <c r="N1" s="51"/>
      <c r="O1" s="51"/>
      <c r="P1" s="51"/>
      <c r="Q1" s="72"/>
      <c r="R1" s="72"/>
      <c r="S1" s="72"/>
      <c r="T1" s="72"/>
      <c r="U1" s="72"/>
      <c r="V1" s="72"/>
      <c r="W1" s="72"/>
    </row>
    <row r="2" spans="1:23" ht="20.25" x14ac:dyDescent="0.25">
      <c r="A2" s="72"/>
      <c r="B2" s="3" t="str">
        <f>[1]הוראות!B13</f>
        <v>אלטשולר שחם גמל ופנסיה בע"מ</v>
      </c>
      <c r="C2" s="51"/>
      <c r="D2" s="51"/>
      <c r="E2" s="51"/>
      <c r="F2" s="51"/>
      <c r="G2" s="51"/>
      <c r="H2" s="51"/>
      <c r="I2" s="51"/>
      <c r="J2" s="51"/>
      <c r="K2" s="51"/>
      <c r="L2" s="51"/>
      <c r="M2" s="51"/>
      <c r="N2" s="51"/>
      <c r="O2" s="51"/>
      <c r="P2" s="51"/>
      <c r="Q2" s="72"/>
      <c r="R2" s="72"/>
      <c r="S2" s="72"/>
      <c r="T2" s="72"/>
      <c r="U2" s="72"/>
      <c r="V2" s="72"/>
      <c r="W2" s="72"/>
    </row>
    <row r="3" spans="1:23" ht="15.75" x14ac:dyDescent="0.25">
      <c r="A3" s="72"/>
      <c r="B3" s="5" t="str">
        <f>CONCATENATE([1]הוראות!Z13,[1]הוראות!F13)</f>
        <v>הנתונים ביחידות בודדות לשנת 2016</v>
      </c>
      <c r="C3" s="51"/>
      <c r="D3" s="51"/>
      <c r="E3" s="51"/>
      <c r="F3" s="51"/>
      <c r="G3" s="51"/>
      <c r="H3" s="51"/>
      <c r="I3" s="51"/>
      <c r="J3" s="51"/>
      <c r="K3" s="51"/>
      <c r="L3" s="51"/>
      <c r="M3" s="51"/>
      <c r="N3" s="51"/>
      <c r="O3" s="51"/>
      <c r="P3" s="51"/>
      <c r="Q3" s="72"/>
      <c r="R3" s="72"/>
      <c r="S3" s="72"/>
      <c r="T3" s="72"/>
      <c r="U3" s="72"/>
      <c r="V3" s="72"/>
      <c r="W3" s="72"/>
    </row>
    <row r="4" spans="1:23" ht="18.75" x14ac:dyDescent="0.3">
      <c r="A4" s="72"/>
      <c r="B4" s="51"/>
      <c r="C4" s="51"/>
      <c r="D4" s="51"/>
      <c r="E4" s="51"/>
      <c r="F4" s="51"/>
      <c r="G4" s="51"/>
      <c r="I4" s="52" t="s">
        <v>61</v>
      </c>
      <c r="J4" s="51"/>
      <c r="K4" s="51"/>
      <c r="L4" s="51"/>
      <c r="M4" s="51"/>
      <c r="N4" s="51"/>
      <c r="O4" s="51"/>
      <c r="P4" s="72"/>
      <c r="Q4" s="72"/>
      <c r="R4" s="72"/>
      <c r="S4" s="72"/>
      <c r="T4" s="72"/>
      <c r="U4" s="72"/>
      <c r="V4" s="72"/>
    </row>
    <row r="5" spans="1:23" x14ac:dyDescent="0.25">
      <c r="A5" s="72"/>
      <c r="B5" s="53"/>
      <c r="C5" s="51"/>
      <c r="D5" s="51"/>
      <c r="E5" s="51"/>
      <c r="F5" s="51"/>
      <c r="G5" s="51"/>
      <c r="H5" s="51"/>
      <c r="I5" s="51"/>
      <c r="J5" s="51"/>
      <c r="K5" s="51"/>
      <c r="L5" s="51"/>
      <c r="M5" s="51"/>
      <c r="N5" s="51"/>
      <c r="O5" s="51"/>
      <c r="P5" s="51"/>
      <c r="Q5" s="72"/>
      <c r="R5" s="72"/>
      <c r="S5" s="72"/>
      <c r="T5" s="72"/>
      <c r="U5" s="72"/>
      <c r="V5" s="72"/>
      <c r="W5" s="72"/>
    </row>
    <row r="6" spans="1:23" x14ac:dyDescent="0.25">
      <c r="A6" s="72"/>
      <c r="B6" s="51"/>
      <c r="C6" s="51"/>
      <c r="D6" s="51"/>
      <c r="E6" s="51"/>
      <c r="F6" s="51"/>
      <c r="G6" s="51"/>
      <c r="H6" s="51"/>
      <c r="I6" s="51"/>
      <c r="J6" s="51"/>
      <c r="K6" s="51"/>
      <c r="L6" s="51"/>
      <c r="M6" s="51"/>
      <c r="N6" s="51"/>
      <c r="O6" s="51"/>
      <c r="P6" s="51"/>
      <c r="Q6" s="72"/>
      <c r="R6" s="72"/>
      <c r="S6" s="72"/>
      <c r="T6" s="72"/>
      <c r="U6" s="72"/>
      <c r="V6" s="72"/>
      <c r="W6" s="72"/>
    </row>
    <row r="7" spans="1:23" x14ac:dyDescent="0.25">
      <c r="A7" s="72"/>
      <c r="B7" s="103" t="s">
        <v>44</v>
      </c>
      <c r="C7" s="106" t="s">
        <v>62</v>
      </c>
      <c r="D7" s="107"/>
      <c r="E7" s="107"/>
      <c r="F7" s="107"/>
      <c r="G7" s="107"/>
      <c r="H7" s="107"/>
      <c r="I7" s="108"/>
      <c r="J7" s="106" t="s">
        <v>63</v>
      </c>
      <c r="K7" s="107"/>
      <c r="L7" s="107"/>
      <c r="M7" s="107"/>
      <c r="N7" s="107"/>
      <c r="O7" s="107"/>
      <c r="P7" s="108"/>
      <c r="Q7" s="106" t="s">
        <v>64</v>
      </c>
      <c r="R7" s="107"/>
      <c r="S7" s="107"/>
      <c r="T7" s="107"/>
      <c r="U7" s="107"/>
      <c r="V7" s="107"/>
      <c r="W7" s="108"/>
    </row>
    <row r="8" spans="1:23" ht="25.5" x14ac:dyDescent="0.25">
      <c r="A8" s="72"/>
      <c r="B8" s="104"/>
      <c r="C8" s="59" t="str">
        <f>'[2]נספח ב4'!C8</f>
        <v>סה"כ</v>
      </c>
      <c r="D8" s="56" t="s">
        <v>47</v>
      </c>
      <c r="E8" s="56" t="s">
        <v>65</v>
      </c>
      <c r="F8" s="56" t="s">
        <v>66</v>
      </c>
      <c r="G8" s="56" t="s">
        <v>67</v>
      </c>
      <c r="H8" s="57" t="s">
        <v>68</v>
      </c>
      <c r="I8" s="73" t="s">
        <v>69</v>
      </c>
      <c r="J8" s="74" t="str">
        <f>'[2]נספח ב4'!C8</f>
        <v>סה"כ</v>
      </c>
      <c r="K8" s="56" t="s">
        <v>70</v>
      </c>
      <c r="L8" s="56" t="s">
        <v>71</v>
      </c>
      <c r="M8" s="56" t="s">
        <v>48</v>
      </c>
      <c r="N8" s="56" t="s">
        <v>49</v>
      </c>
      <c r="O8" s="57" t="s">
        <v>50</v>
      </c>
      <c r="P8" s="73" t="s">
        <v>72</v>
      </c>
      <c r="Q8" s="74" t="str">
        <f>J8</f>
        <v>סה"כ</v>
      </c>
      <c r="R8" s="56" t="s">
        <v>70</v>
      </c>
      <c r="S8" s="56" t="s">
        <v>71</v>
      </c>
      <c r="T8" s="56" t="s">
        <v>48</v>
      </c>
      <c r="U8" s="56" t="s">
        <v>49</v>
      </c>
      <c r="V8" s="57" t="s">
        <v>50</v>
      </c>
      <c r="W8" s="73" t="s">
        <v>72</v>
      </c>
    </row>
    <row r="9" spans="1:23" x14ac:dyDescent="0.25">
      <c r="A9" s="72"/>
      <c r="B9" s="105"/>
      <c r="C9" s="64" t="s">
        <v>25</v>
      </c>
      <c r="D9" s="61" t="s">
        <v>26</v>
      </c>
      <c r="E9" s="62" t="s">
        <v>27</v>
      </c>
      <c r="F9" s="61" t="s">
        <v>73</v>
      </c>
      <c r="G9" s="61" t="s">
        <v>74</v>
      </c>
      <c r="H9" s="75" t="s">
        <v>75</v>
      </c>
      <c r="I9" s="63" t="s">
        <v>76</v>
      </c>
      <c r="J9" s="65" t="s">
        <v>77</v>
      </c>
      <c r="K9" s="61" t="s">
        <v>78</v>
      </c>
      <c r="L9" s="61" t="s">
        <v>79</v>
      </c>
      <c r="M9" s="65" t="s">
        <v>80</v>
      </c>
      <c r="N9" s="61" t="s">
        <v>81</v>
      </c>
      <c r="O9" s="75" t="s">
        <v>82</v>
      </c>
      <c r="P9" s="63" t="s">
        <v>83</v>
      </c>
      <c r="Q9" s="64" t="s">
        <v>84</v>
      </c>
      <c r="R9" s="61" t="s">
        <v>85</v>
      </c>
      <c r="S9" s="62" t="s">
        <v>86</v>
      </c>
      <c r="T9" s="61" t="s">
        <v>87</v>
      </c>
      <c r="U9" s="61" t="s">
        <v>88</v>
      </c>
      <c r="V9" s="75" t="s">
        <v>89</v>
      </c>
      <c r="W9" s="63" t="s">
        <v>90</v>
      </c>
    </row>
    <row r="10" spans="1:23" ht="76.5" x14ac:dyDescent="0.25">
      <c r="A10" s="72"/>
      <c r="B10" s="66" t="s">
        <v>56</v>
      </c>
      <c r="C10" s="67">
        <f>IF('[1]נספח א5 - P'!$D$14=0,"",'[1]נספח א5 - P'!D14/'[1]נספח א5 - P'!$D$14)</f>
        <v>1</v>
      </c>
      <c r="D10" s="67">
        <f>IF('[1]נספח א5 - P'!$D$14=0,"",'[1]נספח א5 - P'!E14/'[1]נספח א5 - P'!$D$14)</f>
        <v>1.46484375E-2</v>
      </c>
      <c r="E10" s="67">
        <f>IF('[1]נספח א5 - P'!$D$14=0,"",'[1]נספח א5 - P'!F14/'[1]נספח א5 - P'!$D$14)</f>
        <v>0.4404296875</v>
      </c>
      <c r="F10" s="67">
        <f>IF('[1]נספח א5 - P'!$D$14=0,"",'[1]נספח א5 - P'!G14/'[1]נספח א5 - P'!$D$14)</f>
        <v>0.3603515625</v>
      </c>
      <c r="G10" s="67">
        <f>IF('[1]נספח א5 - P'!$D$14=0,"",'[1]נספח א5 - P'!H14/'[1]נספח א5 - P'!$D$14)</f>
        <v>0.16796875</v>
      </c>
      <c r="H10" s="67">
        <f>IF('[1]נספח א5 - P'!$D$14=0,"",'[1]נספח א5 - P'!I14/'[1]נספח א5 - P'!$D$14)</f>
        <v>1.46484375E-2</v>
      </c>
      <c r="I10" s="67">
        <f>IF('[1]נספח א5 - P'!$D$14=0,"",'[1]נספח א5 - P'!J14/'[1]נספח א5 - P'!$D$14)</f>
        <v>1.953125E-3</v>
      </c>
      <c r="J10" s="67">
        <f>IF('[1]נספח א5 - P'!$K$14=0,"",'[1]נספח א5 - P'!K14/'[1]נספח א5 - P'!$K$14)</f>
        <v>1</v>
      </c>
      <c r="K10" s="67">
        <f>IF('[1]נספח א5 - P'!$K$14=0,"",'[1]נספח א5 - P'!L14/'[1]נספח א5 - P'!$K$14)</f>
        <v>0.31065662002152855</v>
      </c>
      <c r="L10" s="67">
        <f>IF('[1]נספח א5 - P'!$K$14=0,"",'[1]נספח א5 - P'!M14/'[1]נספח א5 - P'!$K$14)</f>
        <v>0.13885898815931108</v>
      </c>
      <c r="M10" s="67">
        <f>IF('[1]נספח א5 - P'!$K$14=0,"",'[1]נספח א5 - P'!N14/'[1]נספח א5 - P'!$K$14)</f>
        <v>0.20279870828848223</v>
      </c>
      <c r="N10" s="67">
        <f>IF('[1]נספח א5 - P'!$K$14=0,"",'[1]נספח א5 - P'!O14/'[1]נספח א5 - P'!$K$14)</f>
        <v>0.12852529601722282</v>
      </c>
      <c r="O10" s="67">
        <f>IF('[1]נספח א5 - P'!$K$14=0,"",'[1]נספח א5 - P'!P14/'[1]נספח א5 - P'!$K$14)</f>
        <v>4.6716899892357375E-2</v>
      </c>
      <c r="P10" s="67">
        <f>IF('[1]נספח א5 - P'!$K$14=0,"",'[1]נספח א5 - P'!Q14/'[1]נספח א5 - P'!$K$14)</f>
        <v>0.17244348762109796</v>
      </c>
      <c r="Q10" s="67">
        <f>IF('[1]נספח א5 - P'!$R$14=0,"",'[1]נספח א5 - P'!R14/'[1]נספח א5 - P'!$R$14)</f>
        <v>1</v>
      </c>
      <c r="R10" s="67">
        <f>IF('[1]נספח א5 - P'!$R$14=0,"",'[1]נספח א5 - P'!S14/'[1]נספח א5 - P'!$R$14)</f>
        <v>0.39130434782608697</v>
      </c>
      <c r="S10" s="67">
        <f>IF('[1]נספח א5 - P'!$R$14=0,"",'[1]נספח א5 - P'!T14/'[1]נספח א5 - P'!$R$14)</f>
        <v>8.6956521739130432E-2</v>
      </c>
      <c r="T10" s="67">
        <f>IF('[1]נספח א5 - P'!$R$14=0,"",'[1]נספח א5 - P'!U14/'[1]נספח א5 - P'!$R$14)</f>
        <v>0.21739130434782608</v>
      </c>
      <c r="U10" s="67">
        <f>IF('[1]נספח א5 - P'!$R$14=0,"",'[1]נספח א5 - P'!V14/'[1]נספח א5 - P'!$R$14)</f>
        <v>4.3478260869565216E-2</v>
      </c>
      <c r="V10" s="67">
        <f>IF('[1]נספח א5 - P'!$R$14=0,"",'[1]נספח א5 - P'!W14/'[1]נספח א5 - P'!$R$14)</f>
        <v>4.3478260869565216E-2</v>
      </c>
      <c r="W10" s="68">
        <f>IF('[1]נספח א5 - P'!$R$14=0,"",'[1]נספח א5 - P'!X14/'[1]נספח א5 - P'!$R$14)</f>
        <v>0.21739130434782608</v>
      </c>
    </row>
    <row r="11" spans="1:23" x14ac:dyDescent="0.25">
      <c r="A11" s="72"/>
      <c r="B11" s="51"/>
      <c r="C11" s="51"/>
      <c r="D11" s="51"/>
      <c r="E11" s="51"/>
      <c r="F11" s="51"/>
      <c r="G11" s="51"/>
      <c r="H11" s="51"/>
      <c r="I11" s="51"/>
      <c r="J11" s="51"/>
      <c r="K11" s="51"/>
      <c r="L11" s="51"/>
      <c r="M11" s="51"/>
      <c r="N11" s="51"/>
      <c r="O11" s="51"/>
      <c r="P11" s="51"/>
      <c r="Q11" s="72"/>
      <c r="R11" s="72"/>
      <c r="S11" s="72"/>
      <c r="T11" s="72"/>
      <c r="U11" s="72"/>
      <c r="V11" s="72"/>
      <c r="W11" s="72"/>
    </row>
    <row r="12" spans="1:23" x14ac:dyDescent="0.25">
      <c r="A12" s="72"/>
      <c r="B12" s="111" t="s">
        <v>57</v>
      </c>
      <c r="C12" s="111"/>
      <c r="D12" s="111"/>
      <c r="E12" s="111"/>
      <c r="F12" s="111"/>
      <c r="G12" s="111"/>
      <c r="H12" s="111"/>
      <c r="I12" s="111"/>
      <c r="J12" s="111"/>
      <c r="K12" s="111"/>
      <c r="L12" s="111"/>
      <c r="M12" s="111"/>
      <c r="N12" s="111"/>
      <c r="O12" s="111"/>
      <c r="P12" s="111"/>
      <c r="Q12" s="72"/>
      <c r="R12" s="72"/>
      <c r="S12" s="72"/>
      <c r="T12" s="72"/>
      <c r="U12" s="72"/>
      <c r="V12" s="72"/>
      <c r="W12" s="72"/>
    </row>
    <row r="13" spans="1:23" x14ac:dyDescent="0.25">
      <c r="A13" s="72"/>
      <c r="B13" s="109" t="s">
        <v>58</v>
      </c>
      <c r="C13" s="109"/>
      <c r="D13" s="109"/>
      <c r="E13" s="109"/>
      <c r="F13" s="109"/>
      <c r="G13" s="109"/>
      <c r="H13" s="109"/>
      <c r="I13" s="109"/>
      <c r="J13" s="109"/>
      <c r="K13" s="109"/>
      <c r="L13" s="109"/>
      <c r="M13" s="109"/>
      <c r="N13" s="109"/>
      <c r="O13" s="109"/>
      <c r="P13" s="109"/>
      <c r="Q13" s="72"/>
      <c r="R13" s="72"/>
      <c r="S13" s="72"/>
      <c r="T13" s="72"/>
      <c r="U13" s="72"/>
      <c r="V13" s="72"/>
      <c r="W13" s="72"/>
    </row>
    <row r="14" spans="1:23" x14ac:dyDescent="0.25">
      <c r="A14" s="72"/>
      <c r="B14" s="110" t="s">
        <v>91</v>
      </c>
      <c r="C14" s="110"/>
      <c r="D14" s="110"/>
      <c r="E14" s="110"/>
      <c r="F14" s="110"/>
      <c r="G14" s="110"/>
      <c r="H14" s="110"/>
      <c r="I14" s="110"/>
      <c r="J14" s="110"/>
      <c r="K14" s="110"/>
      <c r="L14" s="110"/>
      <c r="M14" s="110"/>
      <c r="N14" s="110"/>
      <c r="O14" s="110"/>
      <c r="P14" s="110"/>
      <c r="Q14" s="72"/>
      <c r="R14" s="72"/>
      <c r="S14" s="72"/>
      <c r="T14" s="72"/>
      <c r="U14" s="72"/>
      <c r="V14" s="72"/>
      <c r="W14" s="72"/>
    </row>
    <row r="15" spans="1:23" x14ac:dyDescent="0.25">
      <c r="A15" s="72"/>
      <c r="B15" s="110" t="s">
        <v>92</v>
      </c>
      <c r="C15" s="110"/>
      <c r="D15" s="110"/>
      <c r="E15" s="110"/>
      <c r="F15" s="110"/>
      <c r="G15" s="110"/>
      <c r="H15" s="110"/>
      <c r="I15" s="110"/>
      <c r="J15" s="110"/>
      <c r="K15" s="110"/>
      <c r="L15" s="110"/>
      <c r="M15" s="110"/>
      <c r="N15" s="110"/>
      <c r="O15" s="110"/>
      <c r="P15" s="110"/>
      <c r="Q15" s="72"/>
      <c r="R15" s="72"/>
      <c r="S15" s="72"/>
      <c r="T15" s="72"/>
      <c r="U15" s="72"/>
      <c r="V15" s="72"/>
      <c r="W15" s="72"/>
    </row>
    <row r="16" spans="1:23" x14ac:dyDescent="0.25">
      <c r="A16" s="72"/>
      <c r="B16" s="110" t="s">
        <v>93</v>
      </c>
      <c r="C16" s="110"/>
      <c r="D16" s="110"/>
      <c r="E16" s="110"/>
      <c r="F16" s="110"/>
      <c r="G16" s="110"/>
      <c r="H16" s="110"/>
      <c r="I16" s="110"/>
      <c r="J16" s="110"/>
      <c r="K16" s="110"/>
      <c r="L16" s="110"/>
      <c r="M16" s="110"/>
      <c r="N16" s="110"/>
      <c r="O16" s="110"/>
      <c r="P16" s="110"/>
      <c r="Q16" s="72"/>
      <c r="R16" s="72"/>
      <c r="S16" s="72"/>
      <c r="T16" s="72"/>
      <c r="U16" s="72"/>
      <c r="V16" s="72"/>
      <c r="W16" s="72"/>
    </row>
    <row r="17" spans="1:23" x14ac:dyDescent="0.25">
      <c r="A17" s="72"/>
      <c r="B17" s="51"/>
      <c r="C17" s="76"/>
      <c r="D17" s="76"/>
      <c r="E17" s="51"/>
      <c r="F17" s="51"/>
      <c r="G17" s="51"/>
      <c r="H17" s="51"/>
      <c r="I17" s="51"/>
      <c r="J17" s="51"/>
      <c r="K17" s="51"/>
      <c r="L17" s="51"/>
      <c r="M17" s="51"/>
      <c r="N17" s="51"/>
      <c r="O17" s="51"/>
      <c r="P17" s="51"/>
      <c r="Q17" s="72"/>
      <c r="R17" s="72"/>
      <c r="S17" s="72"/>
      <c r="T17" s="72"/>
      <c r="U17" s="72"/>
      <c r="V17" s="72"/>
      <c r="W17" s="72"/>
    </row>
  </sheetData>
  <mergeCells count="9">
    <mergeCell ref="Q7:W7"/>
    <mergeCell ref="B12:P12"/>
    <mergeCell ref="B13:P13"/>
    <mergeCell ref="B14:P14"/>
    <mergeCell ref="B15:P15"/>
    <mergeCell ref="B16:P16"/>
    <mergeCell ref="B7:B9"/>
    <mergeCell ref="C7:I7"/>
    <mergeCell ref="J7:P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5</vt:i4>
      </vt:variant>
    </vt:vector>
  </HeadingPairs>
  <TitlesOfParts>
    <vt:vector size="5" baseType="lpstr">
      <vt:lpstr> פנסיוני ב3</vt:lpstr>
      <vt:lpstr>נספח ב4 - G</vt:lpstr>
      <vt:lpstr>נספח ב4 - P</vt:lpstr>
      <vt:lpstr>נספח ב5 - G</vt:lpstr>
      <vt:lpstr>נספח ב5 - P</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2017-06-14T09:21:08Z</dcterms:modified>
</cp:coreProperties>
</file>