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F27" i="9" l="1"/>
  <c r="B27" i="9"/>
  <c r="C27" i="9"/>
  <c r="H132" i="6"/>
  <c r="H131" i="6"/>
  <c r="H123" i="6"/>
  <c r="H115" i="6"/>
  <c r="H109" i="6"/>
  <c r="H104" i="6"/>
  <c r="H99" i="6"/>
  <c r="H88" i="6"/>
  <c r="H77" i="6"/>
  <c r="H66" i="6"/>
  <c r="J114" i="4" l="1"/>
  <c r="I114" i="4"/>
</calcChain>
</file>

<file path=xl/sharedStrings.xml><?xml version="1.0" encoding="utf-8"?>
<sst xmlns="http://schemas.openxmlformats.org/spreadsheetml/2006/main" count="651" uniqueCount="244">
  <si>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</si>
  <si>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</si>
  <si>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</si>
  <si>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</si>
  <si>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</si>
  <si>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</si>
  <si>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</si>
  <si>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</si>
  <si>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</si>
  <si>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</si>
  <si>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</si>
  <si>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</si>
  <si>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</si>
  <si>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</si>
  <si>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</si>
  <si>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</si>
  <si>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</si>
  <si>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</si>
  <si>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</si>
  <si>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</si>
  <si>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</si>
  <si>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</si>
  <si>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</si>
  <si>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</si>
  <si>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</si>
  <si>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</si>
  <si>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</si>
  <si>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</si>
  <si>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</si>
  <si>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</si>
  <si>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</si>
  <si>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</si>
  <si>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</si>
  <si>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</si>
  <si>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</si>
  <si>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</si>
  <si>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30/12/2021 נספח 1 - צדדים קשורים- יתרות ועסקאות לשנה המסתיימת ביום</t>
  </si>
  <si>
    <t>קבוצה:  אלטשולר השתלמות ומסלוליה (4210)</t>
  </si>
  <si>
    <t>אורקה לונג שורט</t>
  </si>
  <si>
    <t>אלטשולר שחם בית השקעות בע"מ</t>
  </si>
  <si>
    <t>ברבור כחול 1 קרן השקעות פרטית ,שותפות מוגבלת</t>
  </si>
  <si>
    <t>דליה אנרגיות</t>
  </si>
  <si>
    <t>סה''כ</t>
  </si>
  <si>
    <t>30/12/2021 נספח 4 - רכישת נייר ערך בהנפקות באמצעות חתם קשור או באמצעות צד קשור ששיווק את ההנפקה לשנה המסתיימת ביום</t>
  </si>
  <si>
    <t>סה''כ רכישות</t>
  </si>
  <si>
    <t>30/12/2021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</si>
  <si>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</si>
  <si>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30/12/2021 נספח 3ב - עסקאות שבוצעו לצורך השקעה בנכסים לא סחירים של צד קשור לשנה המסתיימת ביום</t>
  </si>
  <si>
    <t>צד קשור-  אורמת טכנולגיות אינק דואלי</t>
  </si>
  <si>
    <t>ניירות ערך לא סחירים</t>
  </si>
  <si>
    <t>אג"ח קונצרני</t>
  </si>
  <si>
    <t>אורמת אגח 4 רמ</t>
  </si>
  <si>
    <t>1167212</t>
  </si>
  <si>
    <t>07/12/21 00:00:00</t>
  </si>
  <si>
    <t>ilAA-</t>
  </si>
  <si>
    <t>1</t>
  </si>
  <si>
    <t>צד קשור-  אורקה לונג שורט</t>
  </si>
  <si>
    <t>קרנות השקעה</t>
  </si>
  <si>
    <t>299928290</t>
  </si>
  <si>
    <t>15/02/21 00:00:00</t>
  </si>
  <si>
    <t>צד קשור-  אלטשולר שחם בית השקעות בע"מ</t>
  </si>
  <si>
    <t>אלטשולר אג"ח א</t>
  </si>
  <si>
    <t>1139336</t>
  </si>
  <si>
    <t>A2.il</t>
  </si>
  <si>
    <t>4</t>
  </si>
  <si>
    <t>15/10/21 00:00:00</t>
  </si>
  <si>
    <t>צד קשור-  אמקור בע"מ</t>
  </si>
  <si>
    <t>אמקור אגח א לס רמ</t>
  </si>
  <si>
    <t>1133545</t>
  </si>
  <si>
    <t>A3.il</t>
  </si>
  <si>
    <t>צד קשור-  אתגל תחנות כוח שותפות מוגבלת</t>
  </si>
  <si>
    <t>הלוואות</t>
  </si>
  <si>
    <t>בישראל</t>
  </si>
  <si>
    <t>A1.il</t>
  </si>
  <si>
    <t>אתגל משיכה 1</t>
  </si>
  <si>
    <t>אתגל משיכה 2</t>
  </si>
  <si>
    <t>צד קשור-  ביג מרכזי קניות (2004) בע"מ</t>
  </si>
  <si>
    <t>תעודות חוב מסחריות</t>
  </si>
  <si>
    <t>נעמ ביג</t>
  </si>
  <si>
    <t>800080871</t>
  </si>
  <si>
    <t>Aa3.il</t>
  </si>
  <si>
    <t>צד קשור-  ביטוח ישיר - השקעות פיננסיות בע"מ</t>
  </si>
  <si>
    <t>ביטוח ישיר אגח יא רמ</t>
  </si>
  <si>
    <t>1138825</t>
  </si>
  <si>
    <t>צד קשור-  בנק מזרחי טפחות בע"מ</t>
  </si>
  <si>
    <t>פסגות שקלי עוגן 5</t>
  </si>
  <si>
    <t>800075137</t>
  </si>
  <si>
    <t>08/12/21 00:00:00</t>
  </si>
  <si>
    <t>פסגות צמוד משתנה עוגן</t>
  </si>
  <si>
    <t>800075145</t>
  </si>
  <si>
    <t>פסגות שקל קבוע</t>
  </si>
  <si>
    <t>800075152</t>
  </si>
  <si>
    <t>פסגות פריים</t>
  </si>
  <si>
    <t>800075160</t>
  </si>
  <si>
    <t>פסגות צמוד קבוע עוגן 5</t>
  </si>
  <si>
    <t>800075178</t>
  </si>
  <si>
    <t>צד קשור-  גמא ניהול וסליקה בע"מ</t>
  </si>
  <si>
    <t>11608521</t>
  </si>
  <si>
    <t>צד קשור-  דליה אנרגיות</t>
  </si>
  <si>
    <t>800067902</t>
  </si>
  <si>
    <t>צד קשור-  דרך ארץ הייווייז (1997) בע"מ</t>
  </si>
  <si>
    <t>כביש 6 צפון  הגדלת מינוף</t>
  </si>
  <si>
    <t>800080897</t>
  </si>
  <si>
    <t>כביש 6 צפון  הלוואה לזמן ארוך</t>
  </si>
  <si>
    <t>800080905</t>
  </si>
  <si>
    <t>צד קשור-  כלל תעשיות בע"מ</t>
  </si>
  <si>
    <t>כלל תעש אגח טז-רמ</t>
  </si>
  <si>
    <t>6080238</t>
  </si>
  <si>
    <t>צד קשור-  מבט לנגב</t>
  </si>
  <si>
    <t>מבט לנגב עיר הבהדים מיחזור</t>
  </si>
  <si>
    <t>ilAA+</t>
  </si>
  <si>
    <t>מבט לנגב משיכת יחסי כיסוי</t>
  </si>
  <si>
    <t>800074494</t>
  </si>
  <si>
    <t>מבט לנגב קצרה לחריגות</t>
  </si>
  <si>
    <t>800075277</t>
  </si>
  <si>
    <t>צד קשור-  מימון ישיר הנפקות (סדרה 8) בע"מ</t>
  </si>
  <si>
    <t>מוצרים מובנים</t>
  </si>
  <si>
    <t>מימון ישיר סידרה 8</t>
  </si>
  <si>
    <t>צד קשור-  מימון ישיר מקבוצת ישיר 2006 בע"מ</t>
  </si>
  <si>
    <t>מימון ישיר תיק הלוואות לרכישת רכבים</t>
  </si>
  <si>
    <t>800077505</t>
  </si>
  <si>
    <t>צד קשור-  מקס איט פיננסים בע"מ לשעבר לאומי קארד</t>
  </si>
  <si>
    <t>מקס איט פיננסים אגח ג רמ</t>
  </si>
  <si>
    <t>1158799</t>
  </si>
  <si>
    <t>צד קשור-  נתיבי הגז הטבעי לישראל בע"מ</t>
  </si>
  <si>
    <t>נתיבי גז אג"ח א - רמ</t>
  </si>
  <si>
    <t>1103084</t>
  </si>
  <si>
    <t>צד קשור-  קמפוס אלקטרה בע"מ</t>
  </si>
  <si>
    <t>בר אילן משיכה 1</t>
  </si>
  <si>
    <t>800076234</t>
  </si>
  <si>
    <t>בר אילן משיכה 2</t>
  </si>
  <si>
    <t>800076366</t>
  </si>
  <si>
    <t>בר אילן משיכה 3</t>
  </si>
  <si>
    <t>800076515</t>
  </si>
  <si>
    <t>בר אילן משיכה 4</t>
  </si>
  <si>
    <t>800076572</t>
  </si>
  <si>
    <t>בר אילן משיכה 5</t>
  </si>
  <si>
    <t>800076804</t>
  </si>
  <si>
    <t>מעונות בר אילן משיכה 6</t>
  </si>
  <si>
    <t>800077026</t>
  </si>
  <si>
    <t>בר אילן משיכה 7</t>
  </si>
  <si>
    <t>800077141</t>
  </si>
  <si>
    <t>בר אילן משיכה 8</t>
  </si>
  <si>
    <t>800077273</t>
  </si>
  <si>
    <t>בר אילן משיכה 9</t>
  </si>
  <si>
    <t>800077497</t>
  </si>
  <si>
    <t>מעונות בר אילן משיכה 10</t>
  </si>
  <si>
    <t>800081333</t>
  </si>
  <si>
    <t>צד קשור-  רפאל-רשות לפיתוח אמצעי לחימה בע"מ</t>
  </si>
  <si>
    <t>רפאל אגח סדרה ה 2020/2026</t>
  </si>
  <si>
    <t>1140292</t>
  </si>
  <si>
    <t>Aaa.il</t>
  </si>
  <si>
    <t>צד קשור-  שיכון ובינוי נדל"ן בע"מ ( פרטית )</t>
  </si>
  <si>
    <t>שכון ובינוי אנרגיה מתחדשת</t>
  </si>
  <si>
    <t>800075509</t>
  </si>
  <si>
    <t>סה''כ היקף עסקאות של כל הצדדים הקשורים</t>
  </si>
  <si>
    <t>30/12/2021 נספח 3א - צדדים קשורים - עסקאות שבוצעו בבורסה, בבורסת חוץ או שוק מוסדר לרכישת או מכירת ני''ע סחירים של צד קשור לשנה המסתיימת ביום</t>
  </si>
  <si>
    <t>סה''כ היקף עסקאות לצורך רכישה או מכירה של כל הצדדים הקשורים</t>
  </si>
  <si>
    <t>30/12/2021 נספח 2 - צדדים קשורים - יתרות השקעה לשנה המסתיים ביום</t>
  </si>
  <si>
    <t>0</t>
  </si>
  <si>
    <t>אורמת אגח 4 רמ*</t>
  </si>
  <si>
    <t>אורקה לונג שורט*</t>
  </si>
  <si>
    <t>אלטשולר אג"ח א*</t>
  </si>
  <si>
    <t>אמקור אגח א לס רמ*</t>
  </si>
  <si>
    <t>אתגל משיכה 1*</t>
  </si>
  <si>
    <t>אתגל משיכה 2*</t>
  </si>
  <si>
    <t>נעמ ביג*</t>
  </si>
  <si>
    <t>ביטוח ישיר אגח יא רמ*</t>
  </si>
  <si>
    <t>פסגות שקלי עוגן 5*</t>
  </si>
  <si>
    <t>פסגות צמוד משתנה עוגן*</t>
  </si>
  <si>
    <t>פסגות שקל קבוע*</t>
  </si>
  <si>
    <t>פסגות פריים*</t>
  </si>
  <si>
    <t>פסגות צמוד קבוע עוגן 5*</t>
  </si>
  <si>
    <t>צד קשור-  ברבור כחול 1 קרן השקעות פרטית ,שותפות מוגבלת</t>
  </si>
  <si>
    <t>ברבור כחול 1*</t>
  </si>
  <si>
    <t>299933650</t>
  </si>
  <si>
    <t>גמא אגח א*</t>
  </si>
  <si>
    <t>דליה אנרגיות*</t>
  </si>
  <si>
    <t>כביש 6 צפון  הגדלת מינוף*</t>
  </si>
  <si>
    <t>כביש 6 צפון  הלוואה לזמן ארוך*</t>
  </si>
  <si>
    <t>כלל תעש אגח טז-רמ*</t>
  </si>
  <si>
    <t>מבט לנגב עיר הבהדים מיחזור*</t>
  </si>
  <si>
    <t>מבט לנגב משיכת יחסי כיסוי*</t>
  </si>
  <si>
    <t>מבט לנגב קצרה לחריגות*</t>
  </si>
  <si>
    <t>מימון ישיר סידרה 8*</t>
  </si>
  <si>
    <t>מימון ישיר תיק הלוואות לרכישת רכבים*</t>
  </si>
  <si>
    <t>מקס איט פיננסים אגח ג רמ*</t>
  </si>
  <si>
    <t>נתיבי גז אג"ח א - רמ*</t>
  </si>
  <si>
    <t>בר אילן משיכה 1*</t>
  </si>
  <si>
    <t>בר אילן משיכה 2*</t>
  </si>
  <si>
    <t>בר אילן משיכה 3*</t>
  </si>
  <si>
    <t>בר אילן משיכה 4*</t>
  </si>
  <si>
    <t>בר אילן משיכה 5*</t>
  </si>
  <si>
    <t>מעונות בר אילן משיכה 6*</t>
  </si>
  <si>
    <t>בר אילן משיכה 7*</t>
  </si>
  <si>
    <t>בר אילן משיכה 8*</t>
  </si>
  <si>
    <t>בר אילן משיכה 9*</t>
  </si>
  <si>
    <t>מעונות בר אילן משיכה 10*</t>
  </si>
  <si>
    <t>רפאל אגח סדרה ה 2020/2026*</t>
  </si>
  <si>
    <t>שכון ובינוי אנרגיה מתחדשת*</t>
  </si>
  <si>
    <t>סה''כ צד קשור-  שיכון ובינוי נדל"ן בע"מ ( פרטית )</t>
  </si>
  <si>
    <t>סה''כ השקעה בכל הצדדים הקשורים</t>
  </si>
  <si>
    <t>גמא אגח א</t>
  </si>
  <si>
    <t>Aa3</t>
  </si>
  <si>
    <t>מידרוג</t>
  </si>
  <si>
    <t>קניון שבעת הכוכבים שפיצר</t>
  </si>
  <si>
    <t>800060121</t>
  </si>
  <si>
    <t>30/09/21 00:00:00</t>
  </si>
  <si>
    <t>ilA+</t>
  </si>
  <si>
    <t>מבני תעשיה (פעימה 1)</t>
  </si>
  <si>
    <t>800060329</t>
  </si>
  <si>
    <t>ilA-</t>
  </si>
  <si>
    <t>מבני תעשיה (פעימה 2)</t>
  </si>
  <si>
    <t>800061129</t>
  </si>
  <si>
    <t>מבני תעשיה (פעימה 3 )</t>
  </si>
  <si>
    <t>800063737</t>
  </si>
  <si>
    <t>צד קשור-  פסגות NEXT גמל להשקעה כללי</t>
  </si>
  <si>
    <t>צד קשור-  פסגות פנסיה מקיפה לבני 50 ומטה</t>
  </si>
  <si>
    <t>צד קשור-  פסגות פנסיה מקיפה לבני 50 עד 60</t>
  </si>
  <si>
    <t>צד קשור-  פסגות פנסיה מקיפה לבני 60 ומעלה</t>
  </si>
  <si>
    <t>צד קשור-  פסגות פיצויים כללי</t>
  </si>
  <si>
    <t>צד קשור-  מלם ח.לכל ילד-סיכון מועט</t>
  </si>
  <si>
    <t>צד קשור-  קרן  הע"ל עמיתי ביניים</t>
  </si>
  <si>
    <t>צד קשור-  קרן פנסיה הע"ל1</t>
  </si>
  <si>
    <t>צד קשור-  קמה</t>
  </si>
  <si>
    <t>סה''כ היקף עסקאות של קמה</t>
  </si>
  <si>
    <t>סה''כ היקף עסקאות של פסגות NEXT גמל להשקעה</t>
  </si>
  <si>
    <t>סה''כ היקף עסקאות של פסגות פנסיה מקיפה לבני 50 ומטה</t>
  </si>
  <si>
    <t>סה''כ היקף עסקאות של פסגות פנסיה מקיפה לבני 50 עד 60</t>
  </si>
  <si>
    <t>סה''כ היקף עסקאות של פסגות פנסיה מקיפה לבני 60 ומעלה</t>
  </si>
  <si>
    <t>סה''כ היקף עסקאות של פסגות פיצויים כללי</t>
  </si>
  <si>
    <t>סה''כ היקף עסקאות של מלם ח.לכל ילד-סיכון מועט</t>
  </si>
  <si>
    <t>סה''כ היקף עסקאות של קרן  הע"ל עמיתי ביניים</t>
  </si>
  <si>
    <t>סה''כ היקף עסקאות של קרן פנסיה הע"ל1</t>
  </si>
  <si>
    <t xml:space="preserve"> פסגות NEXT גמל להשקעה*</t>
  </si>
  <si>
    <t xml:space="preserve"> פסגות פנסיה מקיפה לבני 50 ומטה*</t>
  </si>
  <si>
    <t xml:space="preserve"> פסגות פנסיה מקיפה לבני 50 עד 60*</t>
  </si>
  <si>
    <t xml:space="preserve"> פסגות פנסיה מקיפה לבני 60 ומעלה*</t>
  </si>
  <si>
    <t>פסגות פיצויים כללי*</t>
  </si>
  <si>
    <t>קרן  הע"ל עמיתי ביניים*</t>
  </si>
  <si>
    <t>קרן פנסיה הע"ל1*</t>
  </si>
  <si>
    <t xml:space="preserve"> מלם ח.לכל ילד-סיכון מועט*</t>
  </si>
  <si>
    <t>* מסלול זה לא קיים נכון ל31/12/2021  באלטשולר שחם גמל ופנסיה בע"מ</t>
  </si>
  <si>
    <t>קמה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</si>
</sst>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  <font>
      <sz val="10"/>
      <color theme="1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14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NumberFormat="1" applyFont="1" applyAlignment="1">
      <alignment horizontal="right"/>
    </xf>
    <xf numFmtId="0" fontId="0" fillId="0" borderId="0" xfId="0" applyAlignment="1">
      <alignment readingOrder="2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tabSelected="1" workbookViewId="0">
      <selection activeCell="L4" sqref="L4"/>
    </sheetView>
  </sheetViews>
  <sheetFormatPr defaultRowHeight="12.75" x14ac:dyDescent="0.2"/>
  <cols>
    <col min="1" max="1" width="56" bestFit="1" customWidth="1"/>
    <col min="2" max="2" width="10.140625" bestFit="1" customWidth="1"/>
    <col min="3" max="4" width="9.28515625" bestFit="1" customWidth="1"/>
    <col min="5" max="5" width="9.7109375" bestFit="1" customWidth="1"/>
    <col min="6" max="6" width="9.28515625" bestFit="1" customWidth="1"/>
    <col min="7" max="7" width="9.7109375" bestFit="1" customWidth="1"/>
    <col min="8" max="10" width="9.28515625" bestFit="1" customWidth="1"/>
  </cols>
  <sheetData>
    <row r="1" spans="1:12" ht="15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13"/>
      <c r="L1" s="13"/>
    </row>
    <row r="2" spans="1:12" ht="15" x14ac:dyDescent="0.25">
      <c r="A2" s="28" t="s">
        <v>37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9" spans="1:12" x14ac:dyDescent="0.2">
      <c r="A9" s="2"/>
      <c r="B9" s="2"/>
      <c r="C9" s="2"/>
      <c r="D9" s="26" t="s">
        <v>25</v>
      </c>
      <c r="E9" s="26"/>
      <c r="F9" s="26"/>
      <c r="G9" s="26"/>
      <c r="H9" s="26"/>
      <c r="I9" s="26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7" t="s">
        <v>26</v>
      </c>
      <c r="E10" s="26"/>
      <c r="F10" s="27" t="s">
        <v>30</v>
      </c>
      <c r="G10" s="26"/>
      <c r="H10" s="27" t="s">
        <v>32</v>
      </c>
      <c r="I10" s="26"/>
      <c r="J10" s="27" t="s">
        <v>34</v>
      </c>
      <c r="K10" s="26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6" t="s">
        <v>10</v>
      </c>
      <c r="E12" s="26"/>
      <c r="F12" s="26" t="s">
        <v>10</v>
      </c>
      <c r="G12" s="26"/>
      <c r="H12" s="26" t="s">
        <v>10</v>
      </c>
      <c r="I12" s="26"/>
      <c r="J12" s="26" t="s">
        <v>10</v>
      </c>
      <c r="K12" s="26"/>
    </row>
    <row r="13" spans="1:12" x14ac:dyDescent="0.2">
      <c r="A13" s="2"/>
      <c r="B13" s="26" t="s">
        <v>24</v>
      </c>
      <c r="C13" s="26"/>
      <c r="D13" s="26" t="s">
        <v>29</v>
      </c>
      <c r="E13" s="26"/>
      <c r="F13" s="26" t="s">
        <v>31</v>
      </c>
      <c r="G13" s="26"/>
      <c r="H13" s="26" t="s">
        <v>33</v>
      </c>
      <c r="I13" s="26"/>
      <c r="J13" s="26" t="s">
        <v>35</v>
      </c>
      <c r="K13" s="26"/>
    </row>
    <row r="14" spans="1:12" x14ac:dyDescent="0.2">
      <c r="A14" t="s">
        <v>38</v>
      </c>
      <c r="B14" s="19">
        <v>48366.478120702501</v>
      </c>
      <c r="C14" s="19">
        <v>5.2110641132087902E-2</v>
      </c>
      <c r="G14" s="19">
        <v>0</v>
      </c>
    </row>
    <row r="15" spans="1:12" x14ac:dyDescent="0.2">
      <c r="A15" t="s">
        <v>39</v>
      </c>
      <c r="B15" s="19">
        <v>4118.7249063159998</v>
      </c>
      <c r="C15" s="19">
        <v>4.4375651040623699E-3</v>
      </c>
      <c r="F15" s="19">
        <v>57.170713599999999</v>
      </c>
    </row>
    <row r="16" spans="1:12" x14ac:dyDescent="0.2">
      <c r="A16" t="s">
        <v>40</v>
      </c>
      <c r="B16" s="19">
        <v>18183.5060792845</v>
      </c>
      <c r="C16" s="19">
        <v>1.95911341209512E-2</v>
      </c>
    </row>
    <row r="17" spans="1:11" x14ac:dyDescent="0.2">
      <c r="A17" t="s">
        <v>243</v>
      </c>
      <c r="B17" s="19">
        <v>0</v>
      </c>
      <c r="C17" s="19"/>
      <c r="F17">
        <v>12924.576600891996</v>
      </c>
    </row>
    <row r="18" spans="1:11" x14ac:dyDescent="0.2">
      <c r="A18" t="s">
        <v>234</v>
      </c>
      <c r="B18" s="19">
        <v>0</v>
      </c>
      <c r="C18" s="19"/>
      <c r="D18" s="20"/>
      <c r="E18" s="20"/>
      <c r="F18" s="19">
        <v>661.54</v>
      </c>
      <c r="G18" s="20"/>
      <c r="H18" s="20"/>
      <c r="I18" s="20"/>
      <c r="J18" s="20"/>
      <c r="K18" s="20"/>
    </row>
    <row r="19" spans="1:11" x14ac:dyDescent="0.2">
      <c r="A19" t="s">
        <v>235</v>
      </c>
      <c r="B19" s="19">
        <v>0</v>
      </c>
      <c r="C19" s="19"/>
      <c r="D19" s="20"/>
      <c r="E19" s="20"/>
      <c r="F19" s="19">
        <v>4826.3999999999996</v>
      </c>
      <c r="G19" s="20"/>
      <c r="H19" s="20"/>
      <c r="I19" s="20"/>
      <c r="J19" s="20"/>
      <c r="K19" s="20"/>
    </row>
    <row r="20" spans="1:11" x14ac:dyDescent="0.2">
      <c r="A20" t="s">
        <v>236</v>
      </c>
      <c r="B20" s="19">
        <v>0</v>
      </c>
      <c r="C20" s="19"/>
      <c r="D20" s="20"/>
      <c r="E20" s="20"/>
      <c r="F20" s="19">
        <v>430.34</v>
      </c>
      <c r="G20" s="20"/>
      <c r="H20" s="20"/>
      <c r="I20" s="20"/>
      <c r="J20" s="20"/>
      <c r="K20" s="20"/>
    </row>
    <row r="21" spans="1:11" x14ac:dyDescent="0.2">
      <c r="A21" t="s">
        <v>237</v>
      </c>
      <c r="B21" s="19">
        <v>0</v>
      </c>
      <c r="C21" s="19"/>
      <c r="D21" s="20"/>
      <c r="E21" s="20"/>
      <c r="F21" s="19">
        <v>68.290000000000006</v>
      </c>
      <c r="G21" s="20"/>
      <c r="H21" s="20"/>
      <c r="I21" s="20"/>
      <c r="J21" s="20"/>
      <c r="K21" s="20"/>
    </row>
    <row r="22" spans="1:11" x14ac:dyDescent="0.2">
      <c r="A22" t="s">
        <v>238</v>
      </c>
      <c r="B22" s="19">
        <v>0</v>
      </c>
      <c r="C22" s="19"/>
      <c r="D22" s="20"/>
      <c r="E22" s="20"/>
      <c r="F22" s="19">
        <v>472.83</v>
      </c>
      <c r="G22" s="20"/>
      <c r="H22" s="20"/>
      <c r="I22" s="20"/>
      <c r="J22" s="20"/>
      <c r="K22" s="20"/>
    </row>
    <row r="23" spans="1:11" x14ac:dyDescent="0.2">
      <c r="A23" t="s">
        <v>239</v>
      </c>
      <c r="B23" s="19">
        <v>0</v>
      </c>
      <c r="C23" s="19"/>
      <c r="D23" s="20"/>
      <c r="E23" s="20"/>
      <c r="F23" s="19">
        <v>482.34000000000003</v>
      </c>
      <c r="G23" s="20"/>
      <c r="H23" s="20"/>
      <c r="I23" s="20"/>
      <c r="J23" s="20"/>
      <c r="K23" s="20"/>
    </row>
    <row r="24" spans="1:11" x14ac:dyDescent="0.2">
      <c r="A24" t="s">
        <v>240</v>
      </c>
      <c r="B24" s="19">
        <v>0</v>
      </c>
      <c r="C24" s="19"/>
      <c r="D24" s="20"/>
      <c r="E24" s="20"/>
      <c r="F24" s="19">
        <v>8871.7100000000009</v>
      </c>
      <c r="G24" s="20"/>
      <c r="H24" s="20"/>
      <c r="I24" s="20"/>
      <c r="J24" s="20"/>
      <c r="K24" s="20"/>
    </row>
    <row r="25" spans="1:11" x14ac:dyDescent="0.2">
      <c r="A25" t="s">
        <v>241</v>
      </c>
      <c r="B25" s="19">
        <v>0</v>
      </c>
      <c r="F25" s="19">
        <v>203.01</v>
      </c>
    </row>
    <row r="27" spans="1:11" ht="15" x14ac:dyDescent="0.25">
      <c r="A27" s="18" t="s">
        <v>42</v>
      </c>
      <c r="B27" s="19">
        <f>SUM(B14:B26)</f>
        <v>70668.709106302995</v>
      </c>
      <c r="C27" s="19">
        <f>C16+C15+C14</f>
        <v>7.6139340357101473E-2</v>
      </c>
      <c r="D27" s="19">
        <v>0</v>
      </c>
      <c r="E27" s="19">
        <v>0</v>
      </c>
      <c r="F27" s="19">
        <f>SUM(F14:F26)</f>
        <v>28998.207314491996</v>
      </c>
      <c r="G27" s="19">
        <v>0</v>
      </c>
      <c r="H27" s="19">
        <v>0</v>
      </c>
      <c r="I27" s="19">
        <v>0</v>
      </c>
      <c r="J27" s="19">
        <v>0</v>
      </c>
    </row>
    <row r="29" spans="1:11" x14ac:dyDescent="0.2">
      <c r="A29" s="24" t="s">
        <v>242</v>
      </c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37" sqref="A37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8" t="s">
        <v>43</v>
      </c>
      <c r="B1" s="29"/>
      <c r="C1" s="29"/>
      <c r="D1" s="29"/>
      <c r="E1" s="29"/>
      <c r="F1" s="29"/>
      <c r="G1" s="29"/>
      <c r="H1" s="29"/>
      <c r="I1" s="29"/>
    </row>
    <row r="2" spans="1:9" ht="15" x14ac:dyDescent="0.25">
      <c r="A2" s="28" t="s">
        <v>37</v>
      </c>
      <c r="B2" s="29"/>
      <c r="C2" s="29"/>
      <c r="D2" s="29"/>
      <c r="E2" s="29"/>
      <c r="F2" s="29"/>
      <c r="G2" s="29"/>
      <c r="H2" s="29"/>
      <c r="I2" s="29"/>
    </row>
    <row r="3" spans="1:9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44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F19" sqref="F19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8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" x14ac:dyDescent="0.25">
      <c r="A2" s="28" t="s">
        <v>37</v>
      </c>
      <c r="B2" s="31"/>
      <c r="C2" s="31"/>
      <c r="D2" s="31"/>
      <c r="E2" s="31"/>
      <c r="F2" s="31"/>
      <c r="G2" s="31"/>
      <c r="H2" s="15"/>
      <c r="I2" s="15"/>
    </row>
    <row r="3" spans="1:15" x14ac:dyDescent="0.2">
      <c r="A3" s="30"/>
      <c r="B3" s="30"/>
      <c r="C3" s="30"/>
      <c r="D3" s="30"/>
      <c r="E3" s="30"/>
      <c r="F3" s="30"/>
      <c r="G3" s="30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8"/>
      <c r="C12" s="8"/>
      <c r="D12" s="8"/>
      <c r="E12" s="8"/>
      <c r="F12" s="8"/>
      <c r="G12" s="11"/>
      <c r="H12" s="8"/>
      <c r="I12" s="8"/>
      <c r="J12" s="8"/>
      <c r="K12" s="8"/>
      <c r="L12" s="8"/>
    </row>
    <row r="13" spans="1:15" ht="15" x14ac:dyDescent="0.25">
      <c r="A13" s="18" t="s">
        <v>46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rightToLeft="1" topLeftCell="A49" workbookViewId="0">
      <selection activeCell="B65" sqref="B65"/>
    </sheetView>
  </sheetViews>
  <sheetFormatPr defaultRowHeight="12.75" x14ac:dyDescent="0.2"/>
  <cols>
    <col min="1" max="1" width="44.140625" bestFit="1" customWidth="1"/>
    <col min="2" max="8" width="10.7109375" customWidth="1"/>
  </cols>
  <sheetData>
    <row r="1" spans="1:8" ht="15" x14ac:dyDescent="0.25">
      <c r="A1" s="28" t="s">
        <v>47</v>
      </c>
      <c r="B1" s="29"/>
      <c r="C1" s="29"/>
      <c r="D1" s="29"/>
      <c r="E1" s="29"/>
      <c r="F1" s="29"/>
      <c r="G1" s="29"/>
      <c r="H1" s="29"/>
    </row>
    <row r="2" spans="1:8" ht="15" x14ac:dyDescent="0.25">
      <c r="A2" s="28" t="s">
        <v>37</v>
      </c>
      <c r="B2" s="29"/>
      <c r="C2" s="29"/>
      <c r="D2" s="29"/>
      <c r="E2" s="29"/>
      <c r="F2" s="29"/>
      <c r="G2" s="29"/>
      <c r="H2" s="29"/>
    </row>
    <row r="3" spans="1:8" x14ac:dyDescent="0.2">
      <c r="A3" s="30"/>
      <c r="B3" s="30"/>
      <c r="C3" s="30"/>
      <c r="D3" s="30"/>
      <c r="E3" s="30"/>
      <c r="F3" s="30"/>
      <c r="G3" s="30"/>
      <c r="H3" s="30"/>
    </row>
    <row r="10" spans="1:8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8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8" x14ac:dyDescent="0.2">
      <c r="A12" s="1" t="s">
        <v>56</v>
      </c>
    </row>
    <row r="13" spans="1:8" x14ac:dyDescent="0.2">
      <c r="A13" s="1" t="s">
        <v>49</v>
      </c>
    </row>
    <row r="14" spans="1:8" x14ac:dyDescent="0.2">
      <c r="A14" s="1" t="s">
        <v>57</v>
      </c>
    </row>
    <row r="15" spans="1:8" x14ac:dyDescent="0.2">
      <c r="A15" t="s">
        <v>38</v>
      </c>
      <c r="B15" t="s">
        <v>58</v>
      </c>
      <c r="C15" t="s">
        <v>59</v>
      </c>
      <c r="G15" s="19">
        <v>-1.3746064016285307E-4</v>
      </c>
      <c r="H15" s="19">
        <v>0</v>
      </c>
    </row>
    <row r="16" spans="1:8" x14ac:dyDescent="0.2">
      <c r="A16" t="s">
        <v>38</v>
      </c>
      <c r="B16" t="s">
        <v>58</v>
      </c>
      <c r="C16" t="s">
        <v>59</v>
      </c>
      <c r="G16" s="19">
        <v>-1.3287861882409129E-3</v>
      </c>
      <c r="H16" s="19">
        <v>0</v>
      </c>
    </row>
    <row r="17" spans="1:8" x14ac:dyDescent="0.2">
      <c r="A17" s="1" t="s">
        <v>60</v>
      </c>
    </row>
    <row r="18" spans="1:8" x14ac:dyDescent="0.2">
      <c r="A18" s="1" t="s">
        <v>49</v>
      </c>
    </row>
    <row r="19" spans="1:8" x14ac:dyDescent="0.2">
      <c r="A19" s="1" t="s">
        <v>50</v>
      </c>
    </row>
    <row r="20" spans="1:8" x14ac:dyDescent="0.2">
      <c r="A20" t="s">
        <v>61</v>
      </c>
      <c r="B20" t="s">
        <v>62</v>
      </c>
      <c r="C20" t="s">
        <v>65</v>
      </c>
      <c r="D20" t="s">
        <v>63</v>
      </c>
      <c r="E20" t="s">
        <v>64</v>
      </c>
      <c r="G20" s="19">
        <v>-1.8811653146853147</v>
      </c>
      <c r="H20" s="19">
        <v>-1414.0978299999999</v>
      </c>
    </row>
    <row r="21" spans="1:8" x14ac:dyDescent="0.2">
      <c r="A21" t="s">
        <v>61</v>
      </c>
      <c r="B21" t="s">
        <v>62</v>
      </c>
      <c r="C21" t="s">
        <v>65</v>
      </c>
      <c r="D21" t="s">
        <v>63</v>
      </c>
      <c r="E21" t="s">
        <v>64</v>
      </c>
      <c r="G21" s="19">
        <v>-0.45995580419580417</v>
      </c>
      <c r="H21" s="19">
        <v>-345.75510000000003</v>
      </c>
    </row>
    <row r="22" spans="1:8" x14ac:dyDescent="0.2">
      <c r="A22" t="s">
        <v>61</v>
      </c>
      <c r="B22" t="s">
        <v>62</v>
      </c>
      <c r="C22" t="s">
        <v>65</v>
      </c>
      <c r="D22" t="s">
        <v>63</v>
      </c>
      <c r="E22" t="s">
        <v>64</v>
      </c>
      <c r="G22" s="19">
        <v>-0.2077090909090909</v>
      </c>
      <c r="H22" s="19">
        <v>-156.13777999999999</v>
      </c>
    </row>
    <row r="23" spans="1:8" x14ac:dyDescent="0.2">
      <c r="A23" t="s">
        <v>61</v>
      </c>
      <c r="B23" t="s">
        <v>62</v>
      </c>
      <c r="C23" t="s">
        <v>65</v>
      </c>
      <c r="D23" t="s">
        <v>63</v>
      </c>
      <c r="E23" t="s">
        <v>64</v>
      </c>
      <c r="G23" s="19">
        <v>-0.20051916083916083</v>
      </c>
      <c r="H23" s="19">
        <v>-150.73301000000001</v>
      </c>
    </row>
    <row r="24" spans="1:8" x14ac:dyDescent="0.2">
      <c r="A24" s="1" t="s">
        <v>224</v>
      </c>
      <c r="G24" s="19"/>
      <c r="H24" s="19"/>
    </row>
    <row r="25" spans="1:8" x14ac:dyDescent="0.2">
      <c r="A25" s="1" t="s">
        <v>49</v>
      </c>
      <c r="G25" s="19"/>
      <c r="H25" s="19"/>
    </row>
    <row r="26" spans="1:8" x14ac:dyDescent="0.2">
      <c r="A26" s="1" t="s">
        <v>50</v>
      </c>
      <c r="G26" s="19"/>
      <c r="H26" s="19"/>
    </row>
    <row r="27" spans="1:8" x14ac:dyDescent="0.2">
      <c r="A27" t="s">
        <v>61</v>
      </c>
      <c r="B27" s="25">
        <v>1139336</v>
      </c>
      <c r="C27" t="s">
        <v>53</v>
      </c>
      <c r="D27" t="s">
        <v>63</v>
      </c>
      <c r="E27" t="s">
        <v>64</v>
      </c>
      <c r="G27" s="19">
        <v>7.7600000000000002E-2</v>
      </c>
      <c r="H27" s="19">
        <v>57.170713599999999</v>
      </c>
    </row>
    <row r="28" spans="1:8" x14ac:dyDescent="0.2">
      <c r="A28" t="s">
        <v>67</v>
      </c>
      <c r="B28" s="25">
        <v>1133545</v>
      </c>
      <c r="C28" t="s">
        <v>53</v>
      </c>
      <c r="D28" t="s">
        <v>69</v>
      </c>
      <c r="E28" t="s">
        <v>64</v>
      </c>
      <c r="G28" s="19">
        <v>0.91999998400023675</v>
      </c>
      <c r="H28" s="19">
        <v>47.127696659999998</v>
      </c>
    </row>
    <row r="29" spans="1:8" x14ac:dyDescent="0.2">
      <c r="A29" t="s">
        <v>82</v>
      </c>
      <c r="B29">
        <v>1138825</v>
      </c>
      <c r="C29" t="s">
        <v>53</v>
      </c>
      <c r="D29" t="s">
        <v>63</v>
      </c>
      <c r="E29" t="s">
        <v>64</v>
      </c>
      <c r="G29" s="19">
        <v>8.26368737058365E-2</v>
      </c>
      <c r="H29" s="19">
        <v>515.48238690000005</v>
      </c>
    </row>
    <row r="30" spans="1:8" x14ac:dyDescent="0.2">
      <c r="A30" t="s">
        <v>106</v>
      </c>
      <c r="B30">
        <v>6080238</v>
      </c>
      <c r="C30" t="s">
        <v>53</v>
      </c>
      <c r="D30" t="s">
        <v>63</v>
      </c>
      <c r="E30" t="s">
        <v>64</v>
      </c>
      <c r="G30" s="19">
        <v>2.7538461256537822E-2</v>
      </c>
      <c r="H30" s="19">
        <v>179.62377040000001</v>
      </c>
    </row>
    <row r="31" spans="1:8" x14ac:dyDescent="0.2">
      <c r="A31" t="s">
        <v>117</v>
      </c>
      <c r="B31" s="25">
        <v>1154798</v>
      </c>
      <c r="C31" t="s">
        <v>53</v>
      </c>
      <c r="D31" t="s">
        <v>80</v>
      </c>
      <c r="E31" t="s">
        <v>64</v>
      </c>
      <c r="G31" s="19">
        <v>9.3681248287304092E-2</v>
      </c>
      <c r="H31" s="19">
        <v>114.35164930000001</v>
      </c>
    </row>
    <row r="32" spans="1:8" x14ac:dyDescent="0.2">
      <c r="A32" t="s">
        <v>51</v>
      </c>
      <c r="B32">
        <v>1167212</v>
      </c>
      <c r="C32" t="s">
        <v>53</v>
      </c>
      <c r="D32" t="s">
        <v>54</v>
      </c>
      <c r="E32" t="s">
        <v>55</v>
      </c>
      <c r="G32" s="19">
        <v>2.8490499999999998E-2</v>
      </c>
      <c r="H32" s="19">
        <v>303.42382500000002</v>
      </c>
    </row>
    <row r="33" spans="1:8" x14ac:dyDescent="0.2">
      <c r="A33" t="s">
        <v>122</v>
      </c>
      <c r="B33">
        <v>1158799</v>
      </c>
      <c r="C33" t="s">
        <v>53</v>
      </c>
      <c r="D33" t="s">
        <v>54</v>
      </c>
      <c r="E33" t="s">
        <v>55</v>
      </c>
      <c r="G33" s="19">
        <v>2.880693408240214E-2</v>
      </c>
      <c r="H33" s="19">
        <v>46.236977279999998</v>
      </c>
    </row>
    <row r="34" spans="1:8" x14ac:dyDescent="0.2">
      <c r="A34" t="s">
        <v>125</v>
      </c>
      <c r="B34" s="25">
        <v>1103084</v>
      </c>
      <c r="C34" t="s">
        <v>53</v>
      </c>
      <c r="D34" t="s">
        <v>110</v>
      </c>
      <c r="E34" t="s">
        <v>55</v>
      </c>
      <c r="G34" s="19">
        <v>9.0948336228283785E-2</v>
      </c>
      <c r="H34" s="19">
        <v>855.15842299999997</v>
      </c>
    </row>
    <row r="35" spans="1:8" x14ac:dyDescent="0.2">
      <c r="A35" t="s">
        <v>149</v>
      </c>
      <c r="B35" s="25">
        <v>1140292</v>
      </c>
      <c r="C35" t="s">
        <v>53</v>
      </c>
      <c r="D35" t="s">
        <v>151</v>
      </c>
      <c r="E35" t="s">
        <v>64</v>
      </c>
      <c r="G35" s="19">
        <v>3.0866554496003826E-2</v>
      </c>
      <c r="H35" s="19">
        <v>218.64675919999999</v>
      </c>
    </row>
    <row r="36" spans="1:8" x14ac:dyDescent="0.2">
      <c r="A36" s="8" t="s">
        <v>202</v>
      </c>
      <c r="B36" s="8">
        <v>11608521</v>
      </c>
      <c r="C36" s="21">
        <v>44537</v>
      </c>
      <c r="D36" s="8" t="s">
        <v>203</v>
      </c>
      <c r="E36" s="8" t="s">
        <v>204</v>
      </c>
      <c r="F36" s="8">
        <v>1.34</v>
      </c>
      <c r="G36" s="8">
        <v>0.02</v>
      </c>
      <c r="H36" s="8">
        <v>96.07</v>
      </c>
    </row>
    <row r="37" spans="1:8" x14ac:dyDescent="0.2">
      <c r="A37" s="1" t="s">
        <v>71</v>
      </c>
    </row>
    <row r="38" spans="1:8" x14ac:dyDescent="0.2">
      <c r="A38" s="1" t="s">
        <v>72</v>
      </c>
    </row>
    <row r="39" spans="1:8" x14ac:dyDescent="0.2">
      <c r="A39" t="s">
        <v>74</v>
      </c>
      <c r="B39" s="25">
        <v>800080863</v>
      </c>
      <c r="C39" t="s">
        <v>53</v>
      </c>
      <c r="D39" t="s">
        <v>73</v>
      </c>
      <c r="E39" t="s">
        <v>64</v>
      </c>
      <c r="G39" s="19">
        <v>0.70513422266752368</v>
      </c>
      <c r="H39" s="19">
        <v>116.1724026</v>
      </c>
    </row>
    <row r="40" spans="1:8" x14ac:dyDescent="0.2">
      <c r="A40" t="s">
        <v>75</v>
      </c>
      <c r="B40" s="25">
        <v>800081853</v>
      </c>
      <c r="C40" t="s">
        <v>53</v>
      </c>
      <c r="D40" t="s">
        <v>73</v>
      </c>
      <c r="E40" t="s">
        <v>64</v>
      </c>
      <c r="G40" s="19">
        <v>0.70354792307673408</v>
      </c>
      <c r="H40" s="19">
        <v>44.881564310000002</v>
      </c>
    </row>
    <row r="41" spans="1:8" x14ac:dyDescent="0.2">
      <c r="A41" t="s">
        <v>41</v>
      </c>
      <c r="B41" s="25">
        <v>800067902</v>
      </c>
      <c r="C41" t="s">
        <v>53</v>
      </c>
      <c r="D41" t="s">
        <v>80</v>
      </c>
      <c r="E41" t="s">
        <v>64</v>
      </c>
      <c r="G41" s="19">
        <v>0.71476054978280734</v>
      </c>
      <c r="H41" s="19">
        <v>2209.787257</v>
      </c>
    </row>
    <row r="42" spans="1:8" x14ac:dyDescent="0.2">
      <c r="A42" t="s">
        <v>101</v>
      </c>
      <c r="B42" s="25">
        <v>800080897</v>
      </c>
      <c r="C42" t="s">
        <v>53</v>
      </c>
      <c r="D42" t="s">
        <v>54</v>
      </c>
      <c r="E42" t="s">
        <v>55</v>
      </c>
      <c r="G42" s="19">
        <v>3.9173167024678492</v>
      </c>
      <c r="H42" s="19">
        <v>69.119760450000001</v>
      </c>
    </row>
    <row r="43" spans="1:8" x14ac:dyDescent="0.2">
      <c r="A43" t="s">
        <v>103</v>
      </c>
      <c r="B43" s="25">
        <v>800080905</v>
      </c>
      <c r="C43" t="s">
        <v>53</v>
      </c>
      <c r="D43" t="s">
        <v>80</v>
      </c>
      <c r="E43" t="s">
        <v>64</v>
      </c>
      <c r="G43" s="19">
        <v>3.9173260970848962</v>
      </c>
      <c r="H43" s="19">
        <v>1067.1825349999999</v>
      </c>
    </row>
    <row r="44" spans="1:8" x14ac:dyDescent="0.2">
      <c r="A44" t="s">
        <v>109</v>
      </c>
      <c r="B44" s="25">
        <v>800073470</v>
      </c>
      <c r="C44" t="s">
        <v>53</v>
      </c>
      <c r="D44" t="s">
        <v>110</v>
      </c>
      <c r="E44" t="s">
        <v>55</v>
      </c>
      <c r="G44" s="19">
        <v>13.065329526596399</v>
      </c>
      <c r="H44" s="19">
        <v>3375.5691409999999</v>
      </c>
    </row>
    <row r="45" spans="1:8" x14ac:dyDescent="0.2">
      <c r="A45" t="s">
        <v>111</v>
      </c>
      <c r="B45" s="25">
        <v>800074494</v>
      </c>
      <c r="C45" t="s">
        <v>53</v>
      </c>
      <c r="D45" t="s">
        <v>110</v>
      </c>
      <c r="E45" t="s">
        <v>55</v>
      </c>
      <c r="G45" s="19">
        <v>13.066575051249496</v>
      </c>
      <c r="H45" s="19">
        <v>136.08171970000001</v>
      </c>
    </row>
    <row r="46" spans="1:8" x14ac:dyDescent="0.2">
      <c r="A46" t="s">
        <v>113</v>
      </c>
      <c r="B46" s="25">
        <v>800075277</v>
      </c>
      <c r="C46" t="s">
        <v>53</v>
      </c>
      <c r="D46" t="s">
        <v>110</v>
      </c>
      <c r="E46" t="s">
        <v>55</v>
      </c>
      <c r="G46" s="19">
        <v>13.065691950229308</v>
      </c>
      <c r="H46" s="19">
        <v>33.514745120000001</v>
      </c>
    </row>
    <row r="47" spans="1:8" x14ac:dyDescent="0.2">
      <c r="A47" t="s">
        <v>128</v>
      </c>
      <c r="B47" s="25">
        <v>800076234</v>
      </c>
      <c r="C47" t="s">
        <v>53</v>
      </c>
      <c r="D47" t="s">
        <v>73</v>
      </c>
      <c r="E47" t="s">
        <v>64</v>
      </c>
      <c r="G47" s="19">
        <v>0.76658169016298217</v>
      </c>
      <c r="H47" s="19">
        <v>119.8399917</v>
      </c>
    </row>
    <row r="48" spans="1:8" x14ac:dyDescent="0.2">
      <c r="A48" t="s">
        <v>130</v>
      </c>
      <c r="B48" s="25">
        <v>800076366</v>
      </c>
      <c r="C48" t="s">
        <v>53</v>
      </c>
      <c r="D48" t="s">
        <v>73</v>
      </c>
      <c r="E48" t="s">
        <v>64</v>
      </c>
      <c r="G48" s="19">
        <v>0.76658164136059537</v>
      </c>
      <c r="H48" s="19">
        <v>121.4937056</v>
      </c>
    </row>
    <row r="49" spans="1:10" x14ac:dyDescent="0.2">
      <c r="A49" t="s">
        <v>132</v>
      </c>
      <c r="B49" s="25">
        <v>800076515</v>
      </c>
      <c r="C49" t="s">
        <v>53</v>
      </c>
      <c r="D49" t="s">
        <v>73</v>
      </c>
      <c r="E49" t="s">
        <v>64</v>
      </c>
      <c r="G49" s="19">
        <v>0.76658167303391433</v>
      </c>
      <c r="H49" s="19">
        <v>56.178556260000001</v>
      </c>
    </row>
    <row r="50" spans="1:10" x14ac:dyDescent="0.2">
      <c r="A50" t="s">
        <v>134</v>
      </c>
      <c r="B50" s="25">
        <v>800076572</v>
      </c>
      <c r="C50" t="s">
        <v>53</v>
      </c>
      <c r="D50" t="s">
        <v>73</v>
      </c>
      <c r="E50" t="s">
        <v>64</v>
      </c>
      <c r="G50" s="19">
        <v>0.7665816725374951</v>
      </c>
      <c r="H50" s="19">
        <v>46.457479679999999</v>
      </c>
    </row>
    <row r="51" spans="1:10" x14ac:dyDescent="0.2">
      <c r="A51" t="s">
        <v>136</v>
      </c>
      <c r="B51" s="25">
        <v>800076804</v>
      </c>
      <c r="C51" t="s">
        <v>53</v>
      </c>
      <c r="D51" t="s">
        <v>73</v>
      </c>
      <c r="E51" t="s">
        <v>64</v>
      </c>
      <c r="G51" s="19">
        <v>0.76658152571099025</v>
      </c>
      <c r="H51" s="19">
        <v>43.967303639999997</v>
      </c>
    </row>
    <row r="52" spans="1:10" x14ac:dyDescent="0.2">
      <c r="A52" t="s">
        <v>138</v>
      </c>
      <c r="B52" s="25">
        <v>800077026</v>
      </c>
      <c r="C52" t="s">
        <v>53</v>
      </c>
      <c r="D52" t="s">
        <v>73</v>
      </c>
      <c r="E52" t="s">
        <v>64</v>
      </c>
      <c r="G52" s="19">
        <v>0.76658167248247011</v>
      </c>
      <c r="H52" s="19">
        <v>63.39610502</v>
      </c>
    </row>
    <row r="53" spans="1:10" x14ac:dyDescent="0.2">
      <c r="A53" t="s">
        <v>140</v>
      </c>
      <c r="B53" s="25">
        <v>800077141</v>
      </c>
      <c r="C53" t="s">
        <v>53</v>
      </c>
      <c r="D53" t="s">
        <v>73</v>
      </c>
      <c r="E53" t="s">
        <v>64</v>
      </c>
      <c r="G53" s="19">
        <v>0.76658166394017402</v>
      </c>
      <c r="H53" s="19">
        <v>40.922331049999997</v>
      </c>
    </row>
    <row r="54" spans="1:10" x14ac:dyDescent="0.2">
      <c r="A54" t="s">
        <v>142</v>
      </c>
      <c r="B54" s="25">
        <v>800077273</v>
      </c>
      <c r="C54" t="s">
        <v>53</v>
      </c>
      <c r="D54" t="s">
        <v>73</v>
      </c>
      <c r="E54" t="s">
        <v>64</v>
      </c>
      <c r="G54" s="19">
        <v>0.76658246685182752</v>
      </c>
      <c r="H54" s="19">
        <v>6.0114778019999999</v>
      </c>
    </row>
    <row r="55" spans="1:10" x14ac:dyDescent="0.2">
      <c r="A55" t="s">
        <v>144</v>
      </c>
      <c r="B55" s="25">
        <v>800077497</v>
      </c>
      <c r="C55" t="s">
        <v>53</v>
      </c>
      <c r="D55" t="s">
        <v>73</v>
      </c>
      <c r="E55" t="s">
        <v>64</v>
      </c>
      <c r="G55" s="19">
        <v>0.76658192854112162</v>
      </c>
      <c r="H55" s="19">
        <v>27.906564929999998</v>
      </c>
    </row>
    <row r="56" spans="1:10" x14ac:dyDescent="0.2">
      <c r="A56" t="s">
        <v>146</v>
      </c>
      <c r="B56" s="25">
        <v>800081333</v>
      </c>
      <c r="C56" t="s">
        <v>53</v>
      </c>
      <c r="D56" t="s">
        <v>73</v>
      </c>
      <c r="E56" t="s">
        <v>64</v>
      </c>
      <c r="G56" s="19">
        <v>0.76658173453359346</v>
      </c>
      <c r="H56" s="19">
        <v>96.772223990000001</v>
      </c>
    </row>
    <row r="57" spans="1:10" x14ac:dyDescent="0.2">
      <c r="A57" s="8" t="s">
        <v>85</v>
      </c>
      <c r="B57" s="8">
        <v>800075137</v>
      </c>
      <c r="C57" s="21">
        <v>44537</v>
      </c>
      <c r="D57" s="8" t="s">
        <v>73</v>
      </c>
      <c r="E57" s="8" t="s">
        <v>204</v>
      </c>
      <c r="F57" s="8"/>
      <c r="G57" s="22">
        <v>0.40807536892091734</v>
      </c>
      <c r="H57" s="22">
        <v>123.3535555</v>
      </c>
    </row>
    <row r="58" spans="1:10" x14ac:dyDescent="0.2">
      <c r="A58" s="8" t="s">
        <v>88</v>
      </c>
      <c r="B58" s="8">
        <v>800075145</v>
      </c>
      <c r="C58" s="21">
        <v>44537</v>
      </c>
      <c r="D58" s="8" t="s">
        <v>73</v>
      </c>
      <c r="E58" s="8" t="s">
        <v>204</v>
      </c>
      <c r="F58" s="8"/>
      <c r="G58" s="22">
        <v>0.40917839539454509</v>
      </c>
      <c r="H58" s="22">
        <v>257.12520849999999</v>
      </c>
    </row>
    <row r="59" spans="1:10" x14ac:dyDescent="0.2">
      <c r="A59" s="8" t="s">
        <v>90</v>
      </c>
      <c r="B59" s="8">
        <v>800075152</v>
      </c>
      <c r="C59" s="21">
        <v>44537</v>
      </c>
      <c r="D59" s="8" t="s">
        <v>73</v>
      </c>
      <c r="E59" s="8" t="s">
        <v>204</v>
      </c>
      <c r="F59" s="8"/>
      <c r="G59" s="22">
        <v>0.40902989164992321</v>
      </c>
      <c r="H59" s="22">
        <v>619.989868</v>
      </c>
    </row>
    <row r="60" spans="1:10" x14ac:dyDescent="0.2">
      <c r="A60" s="8" t="s">
        <v>92</v>
      </c>
      <c r="B60" s="8">
        <v>800075160</v>
      </c>
      <c r="C60" s="21">
        <v>44537</v>
      </c>
      <c r="D60" s="8" t="s">
        <v>73</v>
      </c>
      <c r="E60" s="8" t="s">
        <v>204</v>
      </c>
      <c r="F60" s="8"/>
      <c r="G60" s="22">
        <v>0.40874674520123327</v>
      </c>
      <c r="H60" s="22">
        <v>417.89875719999998</v>
      </c>
    </row>
    <row r="61" spans="1:10" x14ac:dyDescent="0.2">
      <c r="A61" s="8" t="s">
        <v>94</v>
      </c>
      <c r="B61" s="8">
        <v>800075178</v>
      </c>
      <c r="C61" s="21">
        <v>44537</v>
      </c>
      <c r="D61" s="8" t="s">
        <v>73</v>
      </c>
      <c r="E61" s="8" t="s">
        <v>204</v>
      </c>
      <c r="F61" s="8"/>
      <c r="G61" s="22">
        <v>0.40607894147727469</v>
      </c>
      <c r="H61" s="22">
        <v>205.54922909999999</v>
      </c>
    </row>
    <row r="62" spans="1:10" x14ac:dyDescent="0.2">
      <c r="A62" s="8" t="s">
        <v>119</v>
      </c>
      <c r="B62" s="8">
        <v>800077505</v>
      </c>
      <c r="C62" s="21">
        <v>44537</v>
      </c>
      <c r="D62" s="8"/>
      <c r="E62" s="8"/>
      <c r="F62" s="8"/>
      <c r="G62" s="22">
        <v>0.50723768263767033</v>
      </c>
      <c r="H62" s="22">
        <v>370.92577740000002</v>
      </c>
      <c r="I62" s="8"/>
      <c r="J62" s="8"/>
    </row>
    <row r="63" spans="1:10" x14ac:dyDescent="0.2">
      <c r="A63" s="8" t="s">
        <v>153</v>
      </c>
      <c r="B63" s="8">
        <v>800075509</v>
      </c>
      <c r="C63" s="21">
        <v>44537</v>
      </c>
      <c r="D63" s="8"/>
      <c r="E63" s="8"/>
      <c r="F63" s="8"/>
      <c r="G63" s="23">
        <v>0.49176827402118378</v>
      </c>
      <c r="H63" s="23">
        <v>397.92113899999998</v>
      </c>
      <c r="I63" s="8"/>
      <c r="J63" s="8"/>
    </row>
    <row r="64" spans="1:10" x14ac:dyDescent="0.2">
      <c r="A64" s="1" t="s">
        <v>77</v>
      </c>
    </row>
    <row r="65" spans="1:8" x14ac:dyDescent="0.2">
      <c r="A65" t="s">
        <v>78</v>
      </c>
      <c r="B65">
        <v>800080871</v>
      </c>
      <c r="C65" t="s">
        <v>53</v>
      </c>
      <c r="D65" t="s">
        <v>80</v>
      </c>
      <c r="E65" t="s">
        <v>64</v>
      </c>
      <c r="G65" s="19">
        <v>2.1461628439200529</v>
      </c>
      <c r="H65" s="19">
        <v>423.26600000000002</v>
      </c>
    </row>
    <row r="66" spans="1:8" x14ac:dyDescent="0.2">
      <c r="A66" s="1" t="s">
        <v>225</v>
      </c>
      <c r="G66" s="19"/>
      <c r="H66" s="19">
        <f>SUM(H27:H65)</f>
        <v>12924.576600891996</v>
      </c>
    </row>
    <row r="67" spans="1:8" x14ac:dyDescent="0.2">
      <c r="A67" s="1" t="s">
        <v>216</v>
      </c>
    </row>
    <row r="68" spans="1:8" x14ac:dyDescent="0.2">
      <c r="A68" s="1" t="s">
        <v>71</v>
      </c>
    </row>
    <row r="69" spans="1:8" x14ac:dyDescent="0.2">
      <c r="A69" s="1" t="s">
        <v>72</v>
      </c>
    </row>
    <row r="70" spans="1:8" x14ac:dyDescent="0.2">
      <c r="A70" t="s">
        <v>85</v>
      </c>
      <c r="B70">
        <v>800075137</v>
      </c>
      <c r="C70" t="s">
        <v>87</v>
      </c>
      <c r="D70" t="s">
        <v>73</v>
      </c>
      <c r="E70" t="s">
        <v>64</v>
      </c>
      <c r="G70" s="19">
        <v>-3.3528492142632709E-3</v>
      </c>
      <c r="H70" s="19">
        <v>13.91</v>
      </c>
    </row>
    <row r="71" spans="1:8" x14ac:dyDescent="0.2">
      <c r="A71" t="s">
        <v>88</v>
      </c>
      <c r="B71" t="s">
        <v>89</v>
      </c>
      <c r="C71" t="s">
        <v>53</v>
      </c>
      <c r="D71" t="s">
        <v>73</v>
      </c>
      <c r="E71" t="s">
        <v>64</v>
      </c>
      <c r="G71" s="19">
        <v>0.40917839539454509</v>
      </c>
      <c r="H71" s="19">
        <v>29.06</v>
      </c>
    </row>
    <row r="72" spans="1:8" x14ac:dyDescent="0.2">
      <c r="A72" t="s">
        <v>90</v>
      </c>
      <c r="B72" t="s">
        <v>91</v>
      </c>
      <c r="C72" t="s">
        <v>87</v>
      </c>
      <c r="D72" t="s">
        <v>73</v>
      </c>
      <c r="E72" t="s">
        <v>64</v>
      </c>
      <c r="G72" s="19">
        <v>-5.9749837874522064E-3</v>
      </c>
      <c r="H72" s="19">
        <v>69.14</v>
      </c>
    </row>
    <row r="73" spans="1:8" x14ac:dyDescent="0.2">
      <c r="A73" t="s">
        <v>92</v>
      </c>
      <c r="B73" t="s">
        <v>93</v>
      </c>
      <c r="C73" t="s">
        <v>53</v>
      </c>
      <c r="D73" t="s">
        <v>73</v>
      </c>
      <c r="E73" t="s">
        <v>64</v>
      </c>
      <c r="G73" s="19">
        <v>0.40874674520123327</v>
      </c>
      <c r="H73" s="19">
        <v>47.14</v>
      </c>
    </row>
    <row r="74" spans="1:8" x14ac:dyDescent="0.2">
      <c r="A74" t="s">
        <v>94</v>
      </c>
      <c r="B74" t="s">
        <v>95</v>
      </c>
      <c r="C74" t="s">
        <v>87</v>
      </c>
      <c r="D74" t="s">
        <v>73</v>
      </c>
      <c r="E74" t="s">
        <v>64</v>
      </c>
      <c r="G74" s="19">
        <v>-3.4531855031909994E-3</v>
      </c>
      <c r="H74" s="19">
        <v>23.15</v>
      </c>
    </row>
    <row r="75" spans="1:8" x14ac:dyDescent="0.2">
      <c r="A75" t="s">
        <v>119</v>
      </c>
      <c r="B75" t="s">
        <v>120</v>
      </c>
      <c r="C75" t="s">
        <v>53</v>
      </c>
      <c r="G75" s="19">
        <v>0.50723768263767033</v>
      </c>
      <c r="H75" s="19">
        <v>320.77</v>
      </c>
    </row>
    <row r="76" spans="1:8" x14ac:dyDescent="0.2">
      <c r="A76" t="s">
        <v>153</v>
      </c>
      <c r="B76">
        <v>800075509</v>
      </c>
      <c r="C76" t="s">
        <v>53</v>
      </c>
      <c r="G76" s="19">
        <v>0.491768274021184</v>
      </c>
      <c r="H76" s="19">
        <v>158.37</v>
      </c>
    </row>
    <row r="77" spans="1:8" x14ac:dyDescent="0.2">
      <c r="A77" s="1" t="s">
        <v>226</v>
      </c>
      <c r="G77" s="19"/>
      <c r="H77" s="19">
        <f>SUM(H70:H76)</f>
        <v>661.54</v>
      </c>
    </row>
    <row r="78" spans="1:8" x14ac:dyDescent="0.2">
      <c r="A78" s="1" t="s">
        <v>217</v>
      </c>
    </row>
    <row r="79" spans="1:8" x14ac:dyDescent="0.2">
      <c r="A79" s="1" t="s">
        <v>71</v>
      </c>
    </row>
    <row r="80" spans="1:8" x14ac:dyDescent="0.2">
      <c r="A80" s="1" t="s">
        <v>72</v>
      </c>
    </row>
    <row r="81" spans="1:8" x14ac:dyDescent="0.2">
      <c r="A81" t="s">
        <v>85</v>
      </c>
      <c r="B81">
        <v>800075137</v>
      </c>
      <c r="C81" t="s">
        <v>87</v>
      </c>
      <c r="D81" t="s">
        <v>73</v>
      </c>
      <c r="E81" t="s">
        <v>64</v>
      </c>
      <c r="G81" s="19">
        <v>-3.3528492142632709E-3</v>
      </c>
      <c r="H81" s="19">
        <v>244.52</v>
      </c>
    </row>
    <row r="82" spans="1:8" x14ac:dyDescent="0.2">
      <c r="A82" t="s">
        <v>88</v>
      </c>
      <c r="B82" t="s">
        <v>89</v>
      </c>
      <c r="C82" t="s">
        <v>53</v>
      </c>
      <c r="D82" t="s">
        <v>73</v>
      </c>
      <c r="E82" t="s">
        <v>64</v>
      </c>
      <c r="G82" s="19">
        <v>0.40917839539454509</v>
      </c>
      <c r="H82" s="19">
        <v>510.93</v>
      </c>
    </row>
    <row r="83" spans="1:8" x14ac:dyDescent="0.2">
      <c r="A83" t="s">
        <v>90</v>
      </c>
      <c r="B83" t="s">
        <v>91</v>
      </c>
      <c r="C83" t="s">
        <v>87</v>
      </c>
      <c r="D83" t="s">
        <v>73</v>
      </c>
      <c r="E83" t="s">
        <v>64</v>
      </c>
      <c r="G83" s="19">
        <v>-5.9749837874522064E-3</v>
      </c>
      <c r="H83" s="19">
        <v>1211.33</v>
      </c>
    </row>
    <row r="84" spans="1:8" x14ac:dyDescent="0.2">
      <c r="A84" t="s">
        <v>92</v>
      </c>
      <c r="B84" t="s">
        <v>93</v>
      </c>
      <c r="C84" t="s">
        <v>53</v>
      </c>
      <c r="D84" t="s">
        <v>73</v>
      </c>
      <c r="E84" t="s">
        <v>64</v>
      </c>
      <c r="G84" s="19">
        <v>0.40874674520123327</v>
      </c>
      <c r="H84" s="19">
        <v>827.37</v>
      </c>
    </row>
    <row r="85" spans="1:8" x14ac:dyDescent="0.2">
      <c r="A85" t="s">
        <v>94</v>
      </c>
      <c r="B85" t="s">
        <v>95</v>
      </c>
      <c r="C85" t="s">
        <v>87</v>
      </c>
      <c r="D85" t="s">
        <v>73</v>
      </c>
      <c r="E85" t="s">
        <v>64</v>
      </c>
      <c r="G85" s="19">
        <v>-3.4531855031909994E-3</v>
      </c>
      <c r="H85" s="19">
        <v>398.17</v>
      </c>
    </row>
    <row r="86" spans="1:8" x14ac:dyDescent="0.2">
      <c r="A86" t="s">
        <v>119</v>
      </c>
      <c r="B86" t="s">
        <v>120</v>
      </c>
      <c r="C86" t="s">
        <v>53</v>
      </c>
      <c r="G86" s="19">
        <v>0.50723768263767033</v>
      </c>
      <c r="H86" s="19">
        <v>699.22</v>
      </c>
    </row>
    <row r="87" spans="1:8" x14ac:dyDescent="0.2">
      <c r="A87" t="s">
        <v>153</v>
      </c>
      <c r="B87">
        <v>800075509</v>
      </c>
      <c r="C87" t="s">
        <v>53</v>
      </c>
      <c r="G87" s="19">
        <v>0.491768274021184</v>
      </c>
      <c r="H87" s="19">
        <v>934.86</v>
      </c>
    </row>
    <row r="88" spans="1:8" x14ac:dyDescent="0.2">
      <c r="A88" s="1" t="s">
        <v>227</v>
      </c>
      <c r="G88" s="19"/>
      <c r="H88" s="19">
        <f>SUM(H81:H87)</f>
        <v>4826.3999999999996</v>
      </c>
    </row>
    <row r="89" spans="1:8" x14ac:dyDescent="0.2">
      <c r="A89" s="1" t="s">
        <v>218</v>
      </c>
    </row>
    <row r="90" spans="1:8" x14ac:dyDescent="0.2">
      <c r="A90" s="1" t="s">
        <v>71</v>
      </c>
    </row>
    <row r="91" spans="1:8" x14ac:dyDescent="0.2">
      <c r="A91" s="1" t="s">
        <v>72</v>
      </c>
    </row>
    <row r="92" spans="1:8" x14ac:dyDescent="0.2">
      <c r="A92" t="s">
        <v>85</v>
      </c>
      <c r="B92">
        <v>800075137</v>
      </c>
      <c r="C92" t="s">
        <v>87</v>
      </c>
      <c r="D92" t="s">
        <v>73</v>
      </c>
      <c r="E92" t="s">
        <v>64</v>
      </c>
      <c r="G92" s="19">
        <v>-3.3528492142632709E-3</v>
      </c>
      <c r="H92" s="19">
        <v>17.88</v>
      </c>
    </row>
    <row r="93" spans="1:8" x14ac:dyDescent="0.2">
      <c r="A93" t="s">
        <v>88</v>
      </c>
      <c r="B93" t="s">
        <v>89</v>
      </c>
      <c r="C93" t="s">
        <v>53</v>
      </c>
      <c r="D93" t="s">
        <v>73</v>
      </c>
      <c r="E93" t="s">
        <v>64</v>
      </c>
      <c r="G93" s="19">
        <v>0.40917839539454509</v>
      </c>
      <c r="H93" s="19">
        <v>37.36</v>
      </c>
    </row>
    <row r="94" spans="1:8" x14ac:dyDescent="0.2">
      <c r="A94" t="s">
        <v>90</v>
      </c>
      <c r="B94" t="s">
        <v>91</v>
      </c>
      <c r="C94" t="s">
        <v>87</v>
      </c>
      <c r="D94" t="s">
        <v>73</v>
      </c>
      <c r="E94" t="s">
        <v>64</v>
      </c>
      <c r="G94" s="19">
        <v>-5.9749837874522064E-3</v>
      </c>
      <c r="H94" s="19">
        <v>88.57</v>
      </c>
    </row>
    <row r="95" spans="1:8" x14ac:dyDescent="0.2">
      <c r="A95" t="s">
        <v>92</v>
      </c>
      <c r="B95" t="s">
        <v>93</v>
      </c>
      <c r="C95" t="s">
        <v>53</v>
      </c>
      <c r="D95" t="s">
        <v>73</v>
      </c>
      <c r="E95" t="s">
        <v>64</v>
      </c>
      <c r="G95" s="19">
        <v>0.40874674520123327</v>
      </c>
      <c r="H95" s="19">
        <v>60.5</v>
      </c>
    </row>
    <row r="96" spans="1:8" x14ac:dyDescent="0.2">
      <c r="A96" t="s">
        <v>94</v>
      </c>
      <c r="B96" t="s">
        <v>95</v>
      </c>
      <c r="C96" t="s">
        <v>87</v>
      </c>
      <c r="D96" t="s">
        <v>73</v>
      </c>
      <c r="E96" t="s">
        <v>64</v>
      </c>
      <c r="G96" s="19">
        <v>-3.4531855031909994E-3</v>
      </c>
      <c r="H96" s="19">
        <v>29.11</v>
      </c>
    </row>
    <row r="97" spans="1:8" x14ac:dyDescent="0.2">
      <c r="A97" t="s">
        <v>119</v>
      </c>
      <c r="B97" t="s">
        <v>120</v>
      </c>
      <c r="C97" t="s">
        <v>53</v>
      </c>
      <c r="G97" s="19">
        <v>0.50723768263767033</v>
      </c>
      <c r="H97" s="19">
        <v>116.34</v>
      </c>
    </row>
    <row r="98" spans="1:8" x14ac:dyDescent="0.2">
      <c r="A98" t="s">
        <v>153</v>
      </c>
      <c r="B98">
        <v>800075509</v>
      </c>
      <c r="C98" t="s">
        <v>53</v>
      </c>
      <c r="G98" s="19">
        <v>0.491768274021184</v>
      </c>
      <c r="H98" s="19">
        <v>80.58</v>
      </c>
    </row>
    <row r="99" spans="1:8" x14ac:dyDescent="0.2">
      <c r="A99" s="1" t="s">
        <v>228</v>
      </c>
      <c r="G99" s="19"/>
      <c r="H99" s="19">
        <f>SUM(H92:H98)</f>
        <v>430.34</v>
      </c>
    </row>
    <row r="100" spans="1:8" x14ac:dyDescent="0.2">
      <c r="A100" s="1" t="s">
        <v>219</v>
      </c>
    </row>
    <row r="101" spans="1:8" x14ac:dyDescent="0.2">
      <c r="A101" s="1" t="s">
        <v>71</v>
      </c>
      <c r="G101" s="19"/>
      <c r="H101" s="19"/>
    </row>
    <row r="102" spans="1:8" x14ac:dyDescent="0.2">
      <c r="A102" s="1" t="s">
        <v>72</v>
      </c>
    </row>
    <row r="103" spans="1:8" x14ac:dyDescent="0.2">
      <c r="A103" t="s">
        <v>119</v>
      </c>
      <c r="B103" t="s">
        <v>120</v>
      </c>
      <c r="C103" t="s">
        <v>53</v>
      </c>
      <c r="G103" s="19">
        <v>0.50723768263767033</v>
      </c>
      <c r="H103" s="19">
        <v>68.290000000000006</v>
      </c>
    </row>
    <row r="104" spans="1:8" x14ac:dyDescent="0.2">
      <c r="A104" s="1" t="s">
        <v>229</v>
      </c>
      <c r="G104" s="19"/>
      <c r="H104" s="19">
        <f>SUM(H103)</f>
        <v>68.290000000000006</v>
      </c>
    </row>
    <row r="105" spans="1:8" x14ac:dyDescent="0.2">
      <c r="A105" s="1" t="s">
        <v>220</v>
      </c>
    </row>
    <row r="106" spans="1:8" x14ac:dyDescent="0.2">
      <c r="A106" s="1" t="s">
        <v>71</v>
      </c>
      <c r="G106" s="19"/>
      <c r="H106" s="19"/>
    </row>
    <row r="107" spans="1:8" x14ac:dyDescent="0.2">
      <c r="A107" s="1" t="s">
        <v>72</v>
      </c>
    </row>
    <row r="108" spans="1:8" x14ac:dyDescent="0.2">
      <c r="A108" t="s">
        <v>119</v>
      </c>
      <c r="B108" t="s">
        <v>120</v>
      </c>
      <c r="C108" t="s">
        <v>53</v>
      </c>
      <c r="G108" s="19">
        <v>0.50723768263767033</v>
      </c>
      <c r="H108" s="19">
        <v>472.83</v>
      </c>
    </row>
    <row r="109" spans="1:8" x14ac:dyDescent="0.2">
      <c r="A109" s="1" t="s">
        <v>230</v>
      </c>
      <c r="G109" s="19"/>
      <c r="H109" s="19">
        <f>SUM(H108)</f>
        <v>472.83</v>
      </c>
    </row>
    <row r="110" spans="1:8" x14ac:dyDescent="0.2">
      <c r="A110" s="1" t="s">
        <v>221</v>
      </c>
      <c r="G110" s="19"/>
      <c r="H110" s="19"/>
    </row>
    <row r="111" spans="1:8" x14ac:dyDescent="0.2">
      <c r="A111" s="1" t="s">
        <v>71</v>
      </c>
      <c r="G111" s="19"/>
      <c r="H111" s="19"/>
    </row>
    <row r="112" spans="1:8" x14ac:dyDescent="0.2">
      <c r="A112" s="1" t="s">
        <v>72</v>
      </c>
      <c r="G112" s="19"/>
      <c r="H112" s="19"/>
    </row>
    <row r="113" spans="1:8" x14ac:dyDescent="0.2">
      <c r="A113" t="s">
        <v>119</v>
      </c>
      <c r="B113" t="s">
        <v>120</v>
      </c>
      <c r="C113" t="s">
        <v>53</v>
      </c>
      <c r="G113" s="19">
        <v>0.50723768263767033</v>
      </c>
      <c r="H113" s="19">
        <v>137.9</v>
      </c>
    </row>
    <row r="114" spans="1:8" x14ac:dyDescent="0.2">
      <c r="A114" t="s">
        <v>153</v>
      </c>
      <c r="B114">
        <v>800075509</v>
      </c>
      <c r="C114" t="s">
        <v>53</v>
      </c>
      <c r="G114" s="19">
        <v>0.491768274021184</v>
      </c>
      <c r="H114" s="19">
        <v>65.11</v>
      </c>
    </row>
    <row r="115" spans="1:8" x14ac:dyDescent="0.2">
      <c r="A115" s="1" t="s">
        <v>231</v>
      </c>
      <c r="G115" s="19"/>
      <c r="H115" s="19">
        <f>SUM(H113:H114)</f>
        <v>203.01</v>
      </c>
    </row>
    <row r="116" spans="1:8" x14ac:dyDescent="0.2">
      <c r="A116" s="1" t="s">
        <v>222</v>
      </c>
      <c r="G116" s="19"/>
      <c r="H116" s="19"/>
    </row>
    <row r="117" spans="1:8" x14ac:dyDescent="0.2">
      <c r="A117" s="1" t="s">
        <v>71</v>
      </c>
      <c r="G117" s="19"/>
      <c r="H117" s="19"/>
    </row>
    <row r="118" spans="1:8" x14ac:dyDescent="0.2">
      <c r="A118" s="1" t="s">
        <v>72</v>
      </c>
      <c r="G118" s="19"/>
      <c r="H118" s="19"/>
    </row>
    <row r="119" spans="1:8" x14ac:dyDescent="0.2">
      <c r="A119" t="s">
        <v>209</v>
      </c>
      <c r="B119" t="s">
        <v>210</v>
      </c>
      <c r="C119" t="s">
        <v>207</v>
      </c>
      <c r="D119" t="s">
        <v>211</v>
      </c>
      <c r="E119" t="s">
        <v>55</v>
      </c>
      <c r="G119" s="19">
        <v>13.914431430325831</v>
      </c>
      <c r="H119" s="19">
        <v>119.78</v>
      </c>
    </row>
    <row r="120" spans="1:8" x14ac:dyDescent="0.2">
      <c r="A120" t="s">
        <v>212</v>
      </c>
      <c r="B120" t="s">
        <v>213</v>
      </c>
      <c r="C120" t="s">
        <v>207</v>
      </c>
      <c r="D120" t="s">
        <v>211</v>
      </c>
      <c r="E120" t="s">
        <v>55</v>
      </c>
      <c r="G120" s="19">
        <v>0.65475759490800944</v>
      </c>
      <c r="H120" s="19">
        <v>35.869999999999997</v>
      </c>
    </row>
    <row r="121" spans="1:8" x14ac:dyDescent="0.2">
      <c r="A121" t="s">
        <v>214</v>
      </c>
      <c r="B121" t="s">
        <v>215</v>
      </c>
      <c r="C121" t="s">
        <v>207</v>
      </c>
      <c r="D121" t="s">
        <v>211</v>
      </c>
      <c r="E121" t="s">
        <v>55</v>
      </c>
      <c r="G121" s="19">
        <v>0.65490993957734311</v>
      </c>
      <c r="H121" s="19">
        <v>34.07</v>
      </c>
    </row>
    <row r="122" spans="1:8" x14ac:dyDescent="0.2">
      <c r="A122" t="s">
        <v>205</v>
      </c>
      <c r="B122" t="s">
        <v>206</v>
      </c>
      <c r="C122" t="s">
        <v>207</v>
      </c>
      <c r="D122" t="s">
        <v>208</v>
      </c>
      <c r="E122" t="s">
        <v>55</v>
      </c>
      <c r="G122" s="19">
        <v>3.292086158857177</v>
      </c>
      <c r="H122" s="19">
        <v>292.62</v>
      </c>
    </row>
    <row r="123" spans="1:8" x14ac:dyDescent="0.2">
      <c r="A123" s="1" t="s">
        <v>232</v>
      </c>
      <c r="G123" s="19"/>
      <c r="H123" s="19">
        <f>SUM(H119:H122)</f>
        <v>482.34000000000003</v>
      </c>
    </row>
    <row r="124" spans="1:8" x14ac:dyDescent="0.2">
      <c r="A124" s="1" t="s">
        <v>223</v>
      </c>
      <c r="G124" s="19"/>
      <c r="H124" s="19"/>
    </row>
    <row r="125" spans="1:8" x14ac:dyDescent="0.2">
      <c r="A125" s="1" t="s">
        <v>71</v>
      </c>
      <c r="G125" s="19"/>
      <c r="H125" s="19"/>
    </row>
    <row r="126" spans="1:8" x14ac:dyDescent="0.2">
      <c r="A126" s="1" t="s">
        <v>72</v>
      </c>
      <c r="G126" s="19"/>
      <c r="H126" s="19"/>
    </row>
    <row r="127" spans="1:8" x14ac:dyDescent="0.2">
      <c r="A127" t="s">
        <v>209</v>
      </c>
      <c r="B127" t="s">
        <v>210</v>
      </c>
      <c r="C127" t="s">
        <v>207</v>
      </c>
      <c r="D127" t="s">
        <v>211</v>
      </c>
      <c r="E127" t="s">
        <v>55</v>
      </c>
      <c r="G127" s="19">
        <v>13.914431430325831</v>
      </c>
      <c r="H127" s="19">
        <v>2202.5</v>
      </c>
    </row>
    <row r="128" spans="1:8" x14ac:dyDescent="0.2">
      <c r="A128" t="s">
        <v>212</v>
      </c>
      <c r="B128" t="s">
        <v>213</v>
      </c>
      <c r="C128" t="s">
        <v>207</v>
      </c>
      <c r="D128" t="s">
        <v>211</v>
      </c>
      <c r="E128" t="s">
        <v>55</v>
      </c>
      <c r="G128" s="19">
        <v>0.65475759490800944</v>
      </c>
      <c r="H128" s="19">
        <v>659.59</v>
      </c>
    </row>
    <row r="129" spans="1:8" x14ac:dyDescent="0.2">
      <c r="A129" t="s">
        <v>214</v>
      </c>
      <c r="B129" t="s">
        <v>215</v>
      </c>
      <c r="C129" t="s">
        <v>207</v>
      </c>
      <c r="D129" t="s">
        <v>211</v>
      </c>
      <c r="E129" t="s">
        <v>55</v>
      </c>
      <c r="G129" s="19">
        <v>0.65490993957734311</v>
      </c>
      <c r="H129" s="19">
        <v>626.6</v>
      </c>
    </row>
    <row r="130" spans="1:8" x14ac:dyDescent="0.2">
      <c r="A130" t="s">
        <v>205</v>
      </c>
      <c r="B130" t="s">
        <v>206</v>
      </c>
      <c r="C130" t="s">
        <v>207</v>
      </c>
      <c r="D130" t="s">
        <v>208</v>
      </c>
      <c r="E130" t="s">
        <v>55</v>
      </c>
      <c r="G130" s="19">
        <v>3.292086158857177</v>
      </c>
      <c r="H130" s="19">
        <v>5383.02</v>
      </c>
    </row>
    <row r="131" spans="1:8" x14ac:dyDescent="0.2">
      <c r="A131" s="1" t="s">
        <v>233</v>
      </c>
      <c r="G131" s="19"/>
      <c r="H131" s="19">
        <f>SUM(H127:H130)</f>
        <v>8871.7100000000009</v>
      </c>
    </row>
    <row r="132" spans="1:8" ht="15" x14ac:dyDescent="0.25">
      <c r="A132" s="18" t="s">
        <v>155</v>
      </c>
      <c r="H132" s="19">
        <f>SUM(H131,H123,H115,H109,H104,H99,H88,H77,H66,H23,H22,H21,H20)</f>
        <v>26874.312880892001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topLeftCell="A16" workbookViewId="0">
      <selection activeCell="G30" sqref="G30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8" t="s">
        <v>156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7"/>
    </row>
    <row r="2" spans="1:16" ht="15" x14ac:dyDescent="0.25">
      <c r="A2" s="28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7"/>
    </row>
    <row r="3" spans="1:16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.7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6" ht="15" x14ac:dyDescent="0.25">
      <c r="A13" s="18" t="s">
        <v>157</v>
      </c>
      <c r="B13" s="8"/>
      <c r="C13" s="8"/>
      <c r="D13" s="8"/>
      <c r="E13" s="8"/>
      <c r="F13" s="8"/>
      <c r="G13" s="8"/>
      <c r="H13" s="8"/>
      <c r="I13" s="19">
        <v>0</v>
      </c>
      <c r="J13" s="8"/>
      <c r="K13" s="19">
        <v>0</v>
      </c>
    </row>
    <row r="14" spans="1:16" x14ac:dyDescent="0.2">
      <c r="A14" s="9"/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6" x14ac:dyDescent="0.2">
      <c r="A16" s="8"/>
      <c r="B16" s="8"/>
      <c r="C16" s="8"/>
      <c r="D16" s="8"/>
      <c r="E16" s="8"/>
      <c r="F16" s="8"/>
      <c r="G16" s="8"/>
      <c r="H16" s="8"/>
      <c r="I16" s="10"/>
      <c r="J16" s="8"/>
      <c r="K16" s="5"/>
    </row>
    <row r="17" spans="1:11" ht="15.75" x14ac:dyDescent="0.25">
      <c r="A17" s="11"/>
      <c r="B17" s="8"/>
      <c r="C17" s="8"/>
      <c r="D17" s="8"/>
      <c r="E17" s="8"/>
      <c r="F17" s="8"/>
      <c r="G17" s="8"/>
      <c r="H17" s="8"/>
      <c r="I17" s="12"/>
      <c r="J17" s="8"/>
      <c r="K17" s="6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ht="15.75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</row>
    <row r="20" spans="1:1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1" ht="15.75" x14ac:dyDescent="0.25">
      <c r="A23" s="11"/>
      <c r="B23" s="8"/>
      <c r="C23" s="8"/>
      <c r="D23" s="8"/>
      <c r="E23" s="8"/>
      <c r="F23" s="8"/>
      <c r="G23" s="8"/>
      <c r="H23" s="8"/>
      <c r="I23" s="11"/>
      <c r="J23" s="8"/>
      <c r="K23" s="4"/>
    </row>
    <row r="24" spans="1:1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1" ht="15.75" x14ac:dyDescent="0.25">
      <c r="A25" s="11"/>
      <c r="B25" s="8"/>
      <c r="C25" s="8"/>
      <c r="D25" s="8"/>
      <c r="E25" s="8"/>
      <c r="F25" s="8"/>
      <c r="G25" s="8"/>
      <c r="H25" s="8"/>
      <c r="I25" s="12"/>
      <c r="J25" s="8"/>
      <c r="K25" s="6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rightToLeft="1" topLeftCell="A79" workbookViewId="0">
      <selection activeCell="E115" sqref="E115"/>
    </sheetView>
  </sheetViews>
  <sheetFormatPr defaultRowHeight="12.75" x14ac:dyDescent="0.2"/>
  <cols>
    <col min="1" max="1" width="30.7109375" customWidth="1"/>
    <col min="2" max="2" width="10" bestFit="1" customWidth="1"/>
    <col min="9" max="9" width="10.85546875" bestFit="1" customWidth="1"/>
  </cols>
  <sheetData>
    <row r="1" spans="1:11" ht="15" x14ac:dyDescent="0.25">
      <c r="A1" s="28" t="s">
        <v>158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" x14ac:dyDescent="0.25">
      <c r="A2" s="28" t="s">
        <v>37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48</v>
      </c>
      <c r="B12" s="8"/>
      <c r="C12" s="8"/>
      <c r="D12" s="8"/>
      <c r="E12" s="8"/>
      <c r="F12" s="8"/>
      <c r="G12" s="8"/>
      <c r="H12" s="8"/>
      <c r="I12" s="20"/>
      <c r="J12" s="20"/>
    </row>
    <row r="13" spans="1:11" x14ac:dyDescent="0.2">
      <c r="A13" s="1" t="s">
        <v>49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1" t="s">
        <v>50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t="s">
        <v>160</v>
      </c>
      <c r="B15" t="s">
        <v>52</v>
      </c>
      <c r="C15" t="s">
        <v>54</v>
      </c>
      <c r="D15" t="s">
        <v>55</v>
      </c>
      <c r="E15" s="19">
        <v>3.35</v>
      </c>
      <c r="F15" s="19">
        <v>4.57</v>
      </c>
      <c r="G15" s="19">
        <v>2.35</v>
      </c>
      <c r="H15" s="19">
        <v>17.759430699999999</v>
      </c>
      <c r="I15" s="19">
        <v>186065.5554439</v>
      </c>
      <c r="J15" s="19">
        <v>0.20046932841755699</v>
      </c>
    </row>
    <row r="16" spans="1:11" x14ac:dyDescent="0.2">
      <c r="A16" s="1" t="s">
        <v>56</v>
      </c>
      <c r="B16" s="8"/>
      <c r="C16" s="8"/>
      <c r="D16" s="8"/>
      <c r="E16" s="8"/>
      <c r="F16" s="8"/>
      <c r="G16" s="8"/>
      <c r="H16" s="8"/>
      <c r="I16" s="20">
        <v>186065.5554439</v>
      </c>
      <c r="J16" s="20">
        <v>0.20046932841755699</v>
      </c>
    </row>
    <row r="17" spans="1:10" x14ac:dyDescent="0.2">
      <c r="A17" s="1" t="s">
        <v>49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1" t="s">
        <v>57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t="s">
        <v>161</v>
      </c>
      <c r="B19" t="s">
        <v>58</v>
      </c>
      <c r="C19" t="s">
        <v>159</v>
      </c>
      <c r="D19" t="s">
        <v>159</v>
      </c>
      <c r="E19" s="19">
        <v>0</v>
      </c>
      <c r="F19" s="19"/>
      <c r="G19" s="19">
        <v>0</v>
      </c>
      <c r="H19" s="19">
        <v>3.64184710014734</v>
      </c>
      <c r="I19" s="19">
        <v>48366.478120702501</v>
      </c>
      <c r="J19" s="19">
        <v>5.2110641132087902E-2</v>
      </c>
    </row>
    <row r="20" spans="1:10" x14ac:dyDescent="0.2">
      <c r="A20" s="1" t="s">
        <v>60</v>
      </c>
      <c r="B20" s="8"/>
      <c r="C20" s="8"/>
      <c r="D20" s="8"/>
      <c r="E20" s="8"/>
      <c r="F20" s="8"/>
      <c r="G20" s="8"/>
      <c r="H20" s="8"/>
      <c r="I20" s="20">
        <v>48366.478120702501</v>
      </c>
      <c r="J20" s="20">
        <v>5.2110641132087902E-2</v>
      </c>
    </row>
    <row r="21" spans="1:10" x14ac:dyDescent="0.2">
      <c r="A21" s="1" t="s">
        <v>49</v>
      </c>
      <c r="B21" s="8"/>
      <c r="C21" s="8"/>
      <c r="D21" s="8"/>
      <c r="E21" s="8"/>
      <c r="F21" s="8"/>
      <c r="G21" s="8"/>
      <c r="H21" s="8"/>
      <c r="I21" s="9"/>
      <c r="J21" s="9"/>
    </row>
    <row r="22" spans="1:10" x14ac:dyDescent="0.2">
      <c r="A22" s="1" t="s">
        <v>50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t="s">
        <v>162</v>
      </c>
      <c r="B23" t="s">
        <v>62</v>
      </c>
      <c r="C23" t="s">
        <v>63</v>
      </c>
      <c r="D23" t="s">
        <v>64</v>
      </c>
      <c r="E23" s="19">
        <v>3.42</v>
      </c>
      <c r="F23" s="19">
        <v>1.27</v>
      </c>
      <c r="G23" s="19">
        <v>1.5</v>
      </c>
      <c r="H23" s="19">
        <v>5.5840000139860102</v>
      </c>
      <c r="I23" s="19">
        <v>4118.7249063159998</v>
      </c>
      <c r="J23" s="19">
        <v>4.4375651040623699E-3</v>
      </c>
    </row>
    <row r="24" spans="1:10" x14ac:dyDescent="0.2">
      <c r="A24" s="1" t="s">
        <v>66</v>
      </c>
      <c r="B24" s="8"/>
      <c r="C24" s="8"/>
      <c r="D24" s="8"/>
      <c r="E24" s="8"/>
      <c r="F24" s="8"/>
      <c r="G24" s="8"/>
      <c r="H24" s="8"/>
      <c r="I24" s="20">
        <v>4118.7249063159998</v>
      </c>
      <c r="J24" s="20">
        <v>4.4375651040623699E-3</v>
      </c>
    </row>
    <row r="25" spans="1:10" x14ac:dyDescent="0.2">
      <c r="A25" s="1" t="s">
        <v>49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1" t="s">
        <v>50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A27" t="s">
        <v>163</v>
      </c>
      <c r="B27" t="s">
        <v>68</v>
      </c>
      <c r="C27" t="s">
        <v>69</v>
      </c>
      <c r="D27" t="s">
        <v>64</v>
      </c>
      <c r="E27" s="19">
        <v>5.15</v>
      </c>
      <c r="F27" s="19">
        <v>0.09</v>
      </c>
      <c r="G27" s="19">
        <v>1.04</v>
      </c>
      <c r="H27" s="19">
        <v>9.9770589395276907</v>
      </c>
      <c r="I27" s="19">
        <v>511.33183824999998</v>
      </c>
      <c r="J27" s="19">
        <v>5.5091524042663804E-4</v>
      </c>
    </row>
    <row r="28" spans="1:10" x14ac:dyDescent="0.2">
      <c r="A28" s="1" t="s">
        <v>70</v>
      </c>
      <c r="B28" s="8"/>
      <c r="C28" s="8"/>
      <c r="D28" s="8"/>
      <c r="E28" s="8"/>
      <c r="F28" s="8"/>
      <c r="G28" s="8"/>
      <c r="H28" s="8"/>
      <c r="I28" s="20">
        <v>511.33183824999998</v>
      </c>
      <c r="J28" s="20">
        <v>5.5091524042663804E-4</v>
      </c>
    </row>
    <row r="29" spans="1:10" x14ac:dyDescent="0.2">
      <c r="A29" s="1" t="s">
        <v>71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1" t="s">
        <v>72</v>
      </c>
      <c r="B30" s="8"/>
      <c r="C30" s="8"/>
      <c r="D30" s="8"/>
      <c r="E30" s="8"/>
      <c r="F30" s="8"/>
      <c r="G30" s="8"/>
      <c r="H30" s="8"/>
      <c r="I30" s="9"/>
      <c r="J30" s="9"/>
    </row>
    <row r="31" spans="1:10" x14ac:dyDescent="0.2">
      <c r="A31" t="s">
        <v>164</v>
      </c>
      <c r="B31">
        <v>800080863</v>
      </c>
      <c r="C31" t="s">
        <v>73</v>
      </c>
      <c r="D31" t="s">
        <v>64</v>
      </c>
      <c r="E31" s="19">
        <v>2.5</v>
      </c>
      <c r="F31" s="19">
        <v>10.72</v>
      </c>
      <c r="G31" s="19">
        <v>3.75</v>
      </c>
      <c r="H31" s="19">
        <v>31.704029513818</v>
      </c>
      <c r="I31" s="19">
        <v>5221.2338943940003</v>
      </c>
      <c r="J31" s="19">
        <v>5.62542191015969E-3</v>
      </c>
    </row>
    <row r="32" spans="1:10" x14ac:dyDescent="0.2">
      <c r="A32" t="s">
        <v>165</v>
      </c>
      <c r="B32">
        <v>800081853</v>
      </c>
      <c r="C32" t="s">
        <v>73</v>
      </c>
      <c r="D32" t="s">
        <v>64</v>
      </c>
      <c r="E32" s="19">
        <v>2.5</v>
      </c>
      <c r="F32" s="19">
        <v>10.71</v>
      </c>
      <c r="G32" s="19">
        <v>3.76</v>
      </c>
      <c r="H32" s="19">
        <v>31.632818542780399</v>
      </c>
      <c r="I32" s="19">
        <v>2020.77275932</v>
      </c>
      <c r="J32" s="19">
        <v>2.1772055390849301E-3</v>
      </c>
    </row>
    <row r="33" spans="1:10" x14ac:dyDescent="0.2">
      <c r="A33" s="1" t="s">
        <v>76</v>
      </c>
      <c r="B33" s="8"/>
      <c r="C33" s="8"/>
      <c r="D33" s="8"/>
      <c r="E33" s="8"/>
      <c r="F33" s="8"/>
      <c r="G33" s="8"/>
      <c r="H33" s="8"/>
      <c r="I33" s="20">
        <v>7368.111329714</v>
      </c>
      <c r="J33" s="20">
        <v>7.9384941852868197E-3</v>
      </c>
    </row>
    <row r="34" spans="1:10" x14ac:dyDescent="0.2">
      <c r="A34" s="1" t="s">
        <v>49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15.75" x14ac:dyDescent="0.25">
      <c r="A35" s="1" t="s">
        <v>77</v>
      </c>
      <c r="B35" s="8"/>
      <c r="C35" s="8"/>
      <c r="D35" s="8"/>
      <c r="E35" s="8"/>
      <c r="F35" s="8"/>
      <c r="G35" s="8"/>
      <c r="H35" s="8"/>
      <c r="I35" s="11"/>
      <c r="J35" s="11"/>
    </row>
    <row r="36" spans="1:10" x14ac:dyDescent="0.2">
      <c r="A36" t="s">
        <v>166</v>
      </c>
      <c r="B36" t="s">
        <v>79</v>
      </c>
      <c r="C36" t="s">
        <v>80</v>
      </c>
      <c r="D36" t="s">
        <v>64</v>
      </c>
      <c r="E36" s="19">
        <v>0</v>
      </c>
      <c r="F36" s="8"/>
      <c r="G36" s="19">
        <v>0</v>
      </c>
      <c r="H36" s="19">
        <v>25.275898896404499</v>
      </c>
      <c r="I36" s="19">
        <v>4987.8919999999998</v>
      </c>
      <c r="J36" s="19">
        <v>5.3740164700219603E-3</v>
      </c>
    </row>
    <row r="37" spans="1:10" x14ac:dyDescent="0.2">
      <c r="A37" s="1" t="s">
        <v>81</v>
      </c>
      <c r="B37" s="8"/>
      <c r="C37" s="8"/>
      <c r="D37" s="8"/>
      <c r="E37" s="8"/>
      <c r="F37" s="8"/>
      <c r="G37" s="8"/>
      <c r="H37" s="8"/>
      <c r="I37" s="20">
        <v>4987.8919999999998</v>
      </c>
      <c r="J37" s="20">
        <v>5.3740164700219603E-3</v>
      </c>
    </row>
    <row r="38" spans="1:10" x14ac:dyDescent="0.2">
      <c r="A38" s="1" t="s">
        <v>49</v>
      </c>
    </row>
    <row r="39" spans="1:10" x14ac:dyDescent="0.2">
      <c r="A39" s="1" t="s">
        <v>50</v>
      </c>
    </row>
    <row r="40" spans="1:10" x14ac:dyDescent="0.2">
      <c r="A40" t="s">
        <v>167</v>
      </c>
      <c r="B40" t="s">
        <v>83</v>
      </c>
      <c r="C40" t="s">
        <v>63</v>
      </c>
      <c r="D40" t="s">
        <v>64</v>
      </c>
      <c r="E40" s="19">
        <v>4.5999999999999996</v>
      </c>
      <c r="F40" s="19">
        <v>3.7</v>
      </c>
      <c r="G40" s="19">
        <v>2.73</v>
      </c>
      <c r="H40" s="19">
        <v>8.7314363097528602</v>
      </c>
      <c r="I40" s="19">
        <v>54555.717187859998</v>
      </c>
      <c r="J40" s="19">
        <v>5.8779003775827503E-2</v>
      </c>
    </row>
    <row r="41" spans="1:10" x14ac:dyDescent="0.2">
      <c r="A41" s="1" t="s">
        <v>84</v>
      </c>
      <c r="I41" s="20">
        <v>54555.717187859998</v>
      </c>
      <c r="J41" s="20">
        <v>5.8779003775827503E-2</v>
      </c>
    </row>
    <row r="42" spans="1:10" x14ac:dyDescent="0.2">
      <c r="A42" s="1" t="s">
        <v>71</v>
      </c>
    </row>
    <row r="43" spans="1:10" x14ac:dyDescent="0.2">
      <c r="A43" s="1" t="s">
        <v>72</v>
      </c>
    </row>
    <row r="44" spans="1:10" x14ac:dyDescent="0.2">
      <c r="A44" t="s">
        <v>168</v>
      </c>
      <c r="B44" t="s">
        <v>86</v>
      </c>
      <c r="C44" t="s">
        <v>73</v>
      </c>
      <c r="D44" t="s">
        <v>64</v>
      </c>
      <c r="E44" s="19">
        <v>2.0962999999999998</v>
      </c>
      <c r="F44" s="19">
        <v>7.98</v>
      </c>
      <c r="G44" s="19">
        <v>2.7</v>
      </c>
      <c r="H44" s="19">
        <v>28.971579926640501</v>
      </c>
      <c r="I44" s="19">
        <v>8784.0399254763997</v>
      </c>
      <c r="J44" s="19">
        <v>9.4640331492423391E-3</v>
      </c>
    </row>
    <row r="45" spans="1:10" x14ac:dyDescent="0.2">
      <c r="A45" t="s">
        <v>169</v>
      </c>
      <c r="B45" t="s">
        <v>89</v>
      </c>
      <c r="C45" t="s">
        <v>73</v>
      </c>
      <c r="D45" t="s">
        <v>64</v>
      </c>
      <c r="E45" s="19">
        <v>1.9382999999999999</v>
      </c>
      <c r="F45" s="19">
        <v>9.02</v>
      </c>
      <c r="G45" s="19">
        <v>0.39</v>
      </c>
      <c r="H45" s="19">
        <v>29.8762014666783</v>
      </c>
      <c r="I45" s="19">
        <v>18743.644142380799</v>
      </c>
      <c r="J45" s="19">
        <v>2.0194633791065501E-2</v>
      </c>
    </row>
    <row r="46" spans="1:10" x14ac:dyDescent="0.2">
      <c r="A46" t="s">
        <v>170</v>
      </c>
      <c r="B46" t="s">
        <v>91</v>
      </c>
      <c r="C46" t="s">
        <v>73</v>
      </c>
      <c r="D46" t="s">
        <v>64</v>
      </c>
      <c r="E46" s="19">
        <v>4.5425000000000004</v>
      </c>
      <c r="F46" s="19">
        <v>6.62</v>
      </c>
      <c r="G46" s="19">
        <v>1.96</v>
      </c>
      <c r="H46" s="19">
        <v>28.4703267018457</v>
      </c>
      <c r="I46" s="19">
        <v>42536.953165519197</v>
      </c>
      <c r="J46" s="19">
        <v>4.5829838917132298E-2</v>
      </c>
    </row>
    <row r="47" spans="1:10" x14ac:dyDescent="0.2">
      <c r="A47" t="s">
        <v>171</v>
      </c>
      <c r="B47" t="s">
        <v>93</v>
      </c>
      <c r="C47" t="s">
        <v>73</v>
      </c>
      <c r="D47" t="s">
        <v>64</v>
      </c>
      <c r="E47" s="19">
        <v>0.80500000000000005</v>
      </c>
      <c r="F47" s="19">
        <v>8.42</v>
      </c>
      <c r="G47" s="19">
        <v>2.96</v>
      </c>
      <c r="H47" s="19">
        <v>28.978948411943801</v>
      </c>
      <c r="I47" s="19">
        <v>29723.034899382299</v>
      </c>
      <c r="J47" s="19">
        <v>3.2023965051432103E-2</v>
      </c>
    </row>
    <row r="48" spans="1:10" x14ac:dyDescent="0.2">
      <c r="A48" t="s">
        <v>172</v>
      </c>
      <c r="B48" t="s">
        <v>95</v>
      </c>
      <c r="C48" t="s">
        <v>73</v>
      </c>
      <c r="D48" t="s">
        <v>64</v>
      </c>
      <c r="E48" s="19">
        <v>2.4483000000000001</v>
      </c>
      <c r="F48" s="19">
        <v>7.67</v>
      </c>
      <c r="G48" s="19">
        <v>0.09</v>
      </c>
      <c r="H48" s="19">
        <v>28.631936867680601</v>
      </c>
      <c r="I48" s="19">
        <v>14560.5458698692</v>
      </c>
      <c r="J48" s="19">
        <v>1.5687712026881798E-2</v>
      </c>
    </row>
    <row r="49" spans="1:10" x14ac:dyDescent="0.2">
      <c r="A49" s="1" t="s">
        <v>173</v>
      </c>
      <c r="I49" s="20">
        <v>114348.21800262789</v>
      </c>
      <c r="J49" s="20">
        <v>0.12320018293575404</v>
      </c>
    </row>
    <row r="50" spans="1:10" x14ac:dyDescent="0.2">
      <c r="A50" s="1" t="s">
        <v>49</v>
      </c>
    </row>
    <row r="51" spans="1:10" x14ac:dyDescent="0.2">
      <c r="A51" s="1" t="s">
        <v>57</v>
      </c>
    </row>
    <row r="52" spans="1:10" x14ac:dyDescent="0.2">
      <c r="A52" t="s">
        <v>174</v>
      </c>
      <c r="B52" t="s">
        <v>175</v>
      </c>
      <c r="C52" t="s">
        <v>159</v>
      </c>
      <c r="D52" t="s">
        <v>159</v>
      </c>
      <c r="E52" s="19">
        <v>0</v>
      </c>
      <c r="F52" s="19"/>
      <c r="G52" s="19">
        <v>0</v>
      </c>
      <c r="H52" s="19">
        <v>12.747298465564899</v>
      </c>
      <c r="I52" s="19">
        <v>18183.5060792845</v>
      </c>
      <c r="J52" s="19">
        <v>1.95911341209512E-2</v>
      </c>
    </row>
    <row r="53" spans="1:10" x14ac:dyDescent="0.2">
      <c r="A53" s="1" t="s">
        <v>96</v>
      </c>
      <c r="I53" s="20">
        <v>18183.5060792845</v>
      </c>
      <c r="J53" s="20">
        <v>1.95911341209512E-2</v>
      </c>
    </row>
    <row r="54" spans="1:10" x14ac:dyDescent="0.2">
      <c r="A54" s="1" t="s">
        <v>49</v>
      </c>
    </row>
    <row r="55" spans="1:10" x14ac:dyDescent="0.2">
      <c r="A55" s="1" t="s">
        <v>50</v>
      </c>
    </row>
    <row r="56" spans="1:10" x14ac:dyDescent="0.2">
      <c r="A56" t="s">
        <v>176</v>
      </c>
      <c r="B56" t="s">
        <v>97</v>
      </c>
      <c r="C56" t="s">
        <v>80</v>
      </c>
      <c r="D56" t="s">
        <v>64</v>
      </c>
      <c r="E56" s="19">
        <v>1.34</v>
      </c>
      <c r="F56" s="19">
        <v>0.33</v>
      </c>
      <c r="G56" s="19">
        <v>0.14000000000000001</v>
      </c>
      <c r="H56" s="19">
        <v>0.19515980051376</v>
      </c>
      <c r="I56" s="19">
        <v>766.27683262200003</v>
      </c>
      <c r="J56" s="19">
        <v>8.2559612740349796E-4</v>
      </c>
    </row>
    <row r="57" spans="1:10" x14ac:dyDescent="0.2">
      <c r="A57" s="1" t="s">
        <v>98</v>
      </c>
      <c r="I57" s="20">
        <v>766.27683262200003</v>
      </c>
      <c r="J57" s="20">
        <v>8.2559612740349796E-4</v>
      </c>
    </row>
    <row r="58" spans="1:10" x14ac:dyDescent="0.2">
      <c r="A58" s="1" t="s">
        <v>71</v>
      </c>
    </row>
    <row r="59" spans="1:10" x14ac:dyDescent="0.2">
      <c r="A59" s="1" t="s">
        <v>72</v>
      </c>
    </row>
    <row r="60" spans="1:10" x14ac:dyDescent="0.2">
      <c r="A60" t="s">
        <v>177</v>
      </c>
      <c r="B60" t="s">
        <v>99</v>
      </c>
      <c r="C60" t="s">
        <v>80</v>
      </c>
      <c r="D60" t="s">
        <v>64</v>
      </c>
      <c r="E60" s="19">
        <v>2.5004</v>
      </c>
      <c r="F60" s="19">
        <v>5.15</v>
      </c>
      <c r="G60" s="19">
        <v>-0.19</v>
      </c>
      <c r="H60" s="19">
        <v>37.236258076720901</v>
      </c>
      <c r="I60" s="19">
        <v>114956.613010085</v>
      </c>
      <c r="J60" s="19">
        <v>0.12385567523397401</v>
      </c>
    </row>
    <row r="61" spans="1:10" x14ac:dyDescent="0.2">
      <c r="A61" s="1" t="s">
        <v>100</v>
      </c>
      <c r="I61" s="20">
        <v>114956.613010085</v>
      </c>
      <c r="J61" s="20">
        <v>0.12385567523397401</v>
      </c>
    </row>
    <row r="62" spans="1:10" x14ac:dyDescent="0.2">
      <c r="A62" s="1" t="s">
        <v>71</v>
      </c>
    </row>
    <row r="63" spans="1:10" x14ac:dyDescent="0.2">
      <c r="A63" s="1" t="s">
        <v>72</v>
      </c>
    </row>
    <row r="64" spans="1:10" x14ac:dyDescent="0.2">
      <c r="A64" t="s">
        <v>178</v>
      </c>
      <c r="B64" t="s">
        <v>102</v>
      </c>
      <c r="C64" t="s">
        <v>54</v>
      </c>
      <c r="D64" t="s">
        <v>55</v>
      </c>
      <c r="E64" s="19">
        <v>3</v>
      </c>
      <c r="F64" s="19">
        <v>12.36</v>
      </c>
      <c r="G64" s="19">
        <v>1.24</v>
      </c>
      <c r="H64" s="19">
        <v>27.560560559394499</v>
      </c>
      <c r="I64" s="19">
        <v>489.34358277699999</v>
      </c>
      <c r="J64" s="19">
        <v>5.2722482229830797E-4</v>
      </c>
    </row>
    <row r="65" spans="1:10" x14ac:dyDescent="0.2">
      <c r="A65" t="s">
        <v>179</v>
      </c>
      <c r="B65" t="s">
        <v>104</v>
      </c>
      <c r="C65" t="s">
        <v>80</v>
      </c>
      <c r="D65" t="s">
        <v>64</v>
      </c>
      <c r="E65" s="19">
        <v>3</v>
      </c>
      <c r="F65" s="19">
        <v>12.36</v>
      </c>
      <c r="G65" s="19">
        <v>1.24</v>
      </c>
      <c r="H65" s="19">
        <v>27.5605455885105</v>
      </c>
      <c r="I65" s="19">
        <v>7555.2546116060003</v>
      </c>
      <c r="J65" s="19">
        <v>8.1401246694956502E-3</v>
      </c>
    </row>
    <row r="66" spans="1:10" x14ac:dyDescent="0.2">
      <c r="A66" s="1" t="s">
        <v>105</v>
      </c>
      <c r="I66" s="20">
        <v>8044.5981943830002</v>
      </c>
      <c r="J66" s="20">
        <v>8.6673494917939575E-3</v>
      </c>
    </row>
    <row r="67" spans="1:10" x14ac:dyDescent="0.2">
      <c r="A67" s="1" t="s">
        <v>49</v>
      </c>
    </row>
    <row r="68" spans="1:10" x14ac:dyDescent="0.2">
      <c r="A68" s="1" t="s">
        <v>50</v>
      </c>
    </row>
    <row r="69" spans="1:10" x14ac:dyDescent="0.2">
      <c r="A69" t="s">
        <v>180</v>
      </c>
      <c r="B69" t="s">
        <v>107</v>
      </c>
      <c r="C69" t="s">
        <v>63</v>
      </c>
      <c r="D69" t="s">
        <v>64</v>
      </c>
      <c r="E69" s="19">
        <v>4.47</v>
      </c>
      <c r="F69" s="19">
        <v>3.72</v>
      </c>
      <c r="G69" s="19">
        <v>3.27</v>
      </c>
      <c r="H69" s="19">
        <v>1.8658461531164701</v>
      </c>
      <c r="I69" s="19">
        <v>12026.249707269</v>
      </c>
      <c r="J69" s="19">
        <v>1.29572300281282E-2</v>
      </c>
    </row>
    <row r="70" spans="1:10" x14ac:dyDescent="0.2">
      <c r="A70" s="1" t="s">
        <v>108</v>
      </c>
      <c r="I70" s="20">
        <v>12026.249707269</v>
      </c>
      <c r="J70" s="20">
        <v>1.29572300281282E-2</v>
      </c>
    </row>
    <row r="71" spans="1:10" x14ac:dyDescent="0.2">
      <c r="A71" s="1" t="s">
        <v>71</v>
      </c>
    </row>
    <row r="72" spans="1:10" x14ac:dyDescent="0.2">
      <c r="A72" s="1" t="s">
        <v>72</v>
      </c>
    </row>
    <row r="73" spans="1:10" x14ac:dyDescent="0.2">
      <c r="A73" t="s">
        <v>181</v>
      </c>
      <c r="B73">
        <v>800073470</v>
      </c>
      <c r="C73" t="s">
        <v>110</v>
      </c>
      <c r="D73" t="s">
        <v>55</v>
      </c>
      <c r="E73" s="19">
        <v>3.31</v>
      </c>
      <c r="F73" s="19">
        <v>7.43</v>
      </c>
      <c r="G73" s="19">
        <v>0.23</v>
      </c>
      <c r="H73" s="19">
        <v>29.694193036018898</v>
      </c>
      <c r="I73" s="19">
        <v>7676.5533310950004</v>
      </c>
      <c r="J73" s="19">
        <v>8.2708134086115909E-3</v>
      </c>
    </row>
    <row r="74" spans="1:10" x14ac:dyDescent="0.2">
      <c r="A74" t="s">
        <v>182</v>
      </c>
      <c r="B74" t="s">
        <v>112</v>
      </c>
      <c r="C74" t="s">
        <v>110</v>
      </c>
      <c r="D74" t="s">
        <v>55</v>
      </c>
      <c r="E74" s="19">
        <v>3.31</v>
      </c>
      <c r="F74" s="19">
        <v>7.4</v>
      </c>
      <c r="G74" s="19">
        <v>0.38</v>
      </c>
      <c r="H74" s="19">
        <v>29.697035674082699</v>
      </c>
      <c r="I74" s="19">
        <v>309.37657338000002</v>
      </c>
      <c r="J74" s="19">
        <v>3.3332614274388399E-4</v>
      </c>
    </row>
    <row r="75" spans="1:10" x14ac:dyDescent="0.2">
      <c r="A75" t="s">
        <v>183</v>
      </c>
      <c r="B75" t="s">
        <v>114</v>
      </c>
      <c r="C75" t="s">
        <v>110</v>
      </c>
      <c r="D75" t="s">
        <v>55</v>
      </c>
      <c r="E75" s="19">
        <v>3.31</v>
      </c>
      <c r="F75" s="19">
        <v>7.38</v>
      </c>
      <c r="G75" s="19">
        <v>0.48</v>
      </c>
      <c r="H75" s="19">
        <v>29.6951488267934</v>
      </c>
      <c r="I75" s="19">
        <v>76.188895643999999</v>
      </c>
      <c r="J75" s="19">
        <v>8.2086857538944395E-5</v>
      </c>
    </row>
    <row r="76" spans="1:10" x14ac:dyDescent="0.2">
      <c r="A76" s="1" t="s">
        <v>115</v>
      </c>
      <c r="I76" s="20">
        <v>20464.580336719999</v>
      </c>
      <c r="J76" s="20">
        <v>2.2048791710329849E-2</v>
      </c>
    </row>
    <row r="77" spans="1:10" x14ac:dyDescent="0.2">
      <c r="A77" s="1" t="s">
        <v>49</v>
      </c>
    </row>
    <row r="78" spans="1:10" x14ac:dyDescent="0.2">
      <c r="A78" s="1" t="s">
        <v>116</v>
      </c>
    </row>
    <row r="79" spans="1:10" x14ac:dyDescent="0.2">
      <c r="A79" t="s">
        <v>184</v>
      </c>
      <c r="B79">
        <v>1154798</v>
      </c>
      <c r="C79" t="s">
        <v>80</v>
      </c>
      <c r="D79" t="s">
        <v>64</v>
      </c>
      <c r="E79" s="19">
        <v>2.5</v>
      </c>
      <c r="F79" s="19">
        <v>1.95</v>
      </c>
      <c r="G79" s="19">
        <v>-0.67</v>
      </c>
      <c r="H79" s="19">
        <v>11.386444496416001</v>
      </c>
      <c r="I79" s="19">
        <v>13930.809353757</v>
      </c>
      <c r="J79" s="19">
        <v>1.5009226123546E-2</v>
      </c>
    </row>
    <row r="80" spans="1:10" x14ac:dyDescent="0.2">
      <c r="A80" s="1" t="s">
        <v>118</v>
      </c>
      <c r="I80" s="20">
        <v>13930.809353757</v>
      </c>
      <c r="J80" s="20">
        <v>1.5009226123546E-2</v>
      </c>
    </row>
    <row r="81" spans="1:10" x14ac:dyDescent="0.2">
      <c r="A81" s="1" t="s">
        <v>71</v>
      </c>
    </row>
    <row r="82" spans="1:10" x14ac:dyDescent="0.2">
      <c r="A82" s="1" t="s">
        <v>72</v>
      </c>
    </row>
    <row r="83" spans="1:10" x14ac:dyDescent="0.2">
      <c r="A83" t="s">
        <v>185</v>
      </c>
      <c r="B83">
        <v>800077505</v>
      </c>
      <c r="C83" t="s">
        <v>159</v>
      </c>
      <c r="D83" t="s">
        <v>159</v>
      </c>
      <c r="E83" s="19">
        <v>9.0439000000000007</v>
      </c>
      <c r="F83" s="19">
        <v>1.44</v>
      </c>
      <c r="G83" s="19">
        <v>1.05</v>
      </c>
      <c r="H83" s="19">
        <v>28.3012706429624</v>
      </c>
      <c r="I83" s="19">
        <v>20756.041823836</v>
      </c>
      <c r="J83" s="19">
        <v>2.23628159177784E-2</v>
      </c>
    </row>
    <row r="84" spans="1:10" x14ac:dyDescent="0.2">
      <c r="A84" s="1" t="s">
        <v>121</v>
      </c>
      <c r="I84" s="20">
        <v>20756.041823836</v>
      </c>
      <c r="J84" s="20">
        <v>2.23628159177784E-2</v>
      </c>
    </row>
    <row r="85" spans="1:10" x14ac:dyDescent="0.2">
      <c r="A85" s="1" t="s">
        <v>49</v>
      </c>
    </row>
    <row r="86" spans="1:10" x14ac:dyDescent="0.2">
      <c r="A86" s="1" t="s">
        <v>50</v>
      </c>
    </row>
    <row r="87" spans="1:10" x14ac:dyDescent="0.2">
      <c r="A87" t="s">
        <v>186</v>
      </c>
      <c r="B87" t="s">
        <v>123</v>
      </c>
      <c r="C87" t="s">
        <v>54</v>
      </c>
      <c r="D87" t="s">
        <v>55</v>
      </c>
      <c r="E87" s="19">
        <v>1.1399999999999999</v>
      </c>
      <c r="F87" s="19">
        <v>0.25</v>
      </c>
      <c r="G87" s="19">
        <v>0.32</v>
      </c>
      <c r="H87" s="19">
        <v>11.506768228082001</v>
      </c>
      <c r="I87" s="19">
        <v>18470.939528924999</v>
      </c>
      <c r="J87" s="19">
        <v>1.9900818471053999E-2</v>
      </c>
    </row>
    <row r="88" spans="1:10" x14ac:dyDescent="0.2">
      <c r="A88" s="1" t="s">
        <v>124</v>
      </c>
      <c r="I88" s="20">
        <v>18470.939528924999</v>
      </c>
      <c r="J88" s="20">
        <v>1.9900818471053999E-2</v>
      </c>
    </row>
    <row r="89" spans="1:10" x14ac:dyDescent="0.2">
      <c r="A89" s="1" t="s">
        <v>49</v>
      </c>
    </row>
    <row r="90" spans="1:10" x14ac:dyDescent="0.2">
      <c r="A90" s="1" t="s">
        <v>50</v>
      </c>
    </row>
    <row r="91" spans="1:10" x14ac:dyDescent="0.2">
      <c r="A91" t="s">
        <v>187</v>
      </c>
      <c r="B91" t="s">
        <v>126</v>
      </c>
      <c r="C91" t="s">
        <v>110</v>
      </c>
      <c r="D91" t="s">
        <v>55</v>
      </c>
      <c r="E91" s="19">
        <v>5.6</v>
      </c>
      <c r="F91" s="19">
        <v>2.77</v>
      </c>
      <c r="G91" s="19">
        <v>-1.6</v>
      </c>
      <c r="H91" s="19">
        <v>6.0325739452312703</v>
      </c>
      <c r="I91" s="19">
        <v>52395.455272403</v>
      </c>
      <c r="J91" s="19">
        <v>5.6451510896425298E-2</v>
      </c>
    </row>
    <row r="92" spans="1:10" x14ac:dyDescent="0.2">
      <c r="A92" s="1" t="s">
        <v>127</v>
      </c>
      <c r="I92" s="20">
        <v>52395.455272403</v>
      </c>
      <c r="J92" s="20">
        <v>5.6451510896425298E-2</v>
      </c>
    </row>
    <row r="93" spans="1:10" x14ac:dyDescent="0.2">
      <c r="A93" s="1" t="s">
        <v>71</v>
      </c>
    </row>
    <row r="94" spans="1:10" x14ac:dyDescent="0.2">
      <c r="A94" s="1" t="s">
        <v>72</v>
      </c>
    </row>
    <row r="95" spans="1:10" x14ac:dyDescent="0.2">
      <c r="A95" t="s">
        <v>188</v>
      </c>
      <c r="B95" t="s">
        <v>129</v>
      </c>
      <c r="C95" t="s">
        <v>73</v>
      </c>
      <c r="D95" t="s">
        <v>64</v>
      </c>
      <c r="E95" s="19">
        <v>2.35</v>
      </c>
      <c r="F95" s="19">
        <v>10.66</v>
      </c>
      <c r="G95" s="19">
        <v>3.8</v>
      </c>
      <c r="H95" s="19">
        <v>33.704934695606099</v>
      </c>
      <c r="I95" s="19">
        <v>5277.4171079039997</v>
      </c>
      <c r="J95" s="19">
        <v>5.68595439858196E-3</v>
      </c>
    </row>
    <row r="96" spans="1:10" x14ac:dyDescent="0.2">
      <c r="A96" t="s">
        <v>189</v>
      </c>
      <c r="B96" t="s">
        <v>131</v>
      </c>
      <c r="C96" t="s">
        <v>73</v>
      </c>
      <c r="D96" t="s">
        <v>64</v>
      </c>
      <c r="E96" s="19">
        <v>2.35</v>
      </c>
      <c r="F96" s="19">
        <v>10.66</v>
      </c>
      <c r="G96" s="19">
        <v>3.8</v>
      </c>
      <c r="H96" s="19">
        <v>33.704934613190801</v>
      </c>
      <c r="I96" s="19">
        <v>5350.2423595620003</v>
      </c>
      <c r="J96" s="19">
        <v>5.7644172245299901E-3</v>
      </c>
    </row>
    <row r="97" spans="1:10" x14ac:dyDescent="0.2">
      <c r="A97" t="s">
        <v>190</v>
      </c>
      <c r="B97" t="s">
        <v>133</v>
      </c>
      <c r="C97" t="s">
        <v>73</v>
      </c>
      <c r="D97" t="s">
        <v>64</v>
      </c>
      <c r="E97" s="19">
        <v>2.35</v>
      </c>
      <c r="F97" s="19">
        <v>10.66</v>
      </c>
      <c r="G97" s="19">
        <v>3.8</v>
      </c>
      <c r="H97" s="19">
        <v>33.704934761357997</v>
      </c>
      <c r="I97" s="19">
        <v>2473.9461088500002</v>
      </c>
      <c r="J97" s="19">
        <v>2.6654601051720101E-3</v>
      </c>
    </row>
    <row r="98" spans="1:10" x14ac:dyDescent="0.2">
      <c r="A98" t="s">
        <v>191</v>
      </c>
      <c r="B98" t="s">
        <v>135</v>
      </c>
      <c r="C98" t="s">
        <v>73</v>
      </c>
      <c r="D98" t="s">
        <v>64</v>
      </c>
      <c r="E98" s="19">
        <v>2.35</v>
      </c>
      <c r="F98" s="19">
        <v>10.66</v>
      </c>
      <c r="G98" s="19">
        <v>3.8</v>
      </c>
      <c r="H98" s="19">
        <v>33.704934363428897</v>
      </c>
      <c r="I98" s="19">
        <v>2045.857128846</v>
      </c>
      <c r="J98" s="19">
        <v>2.20423174874882E-3</v>
      </c>
    </row>
    <row r="99" spans="1:10" x14ac:dyDescent="0.2">
      <c r="A99" t="s">
        <v>192</v>
      </c>
      <c r="B99" t="s">
        <v>137</v>
      </c>
      <c r="C99" t="s">
        <v>73</v>
      </c>
      <c r="D99" t="s">
        <v>64</v>
      </c>
      <c r="E99" s="19">
        <v>2.35</v>
      </c>
      <c r="F99" s="19">
        <v>10.66</v>
      </c>
      <c r="G99" s="19">
        <v>3.8</v>
      </c>
      <c r="H99" s="19">
        <v>33.704934858781897</v>
      </c>
      <c r="I99" s="19">
        <v>1936.3884053710001</v>
      </c>
      <c r="J99" s="19">
        <v>2.08628879350702E-3</v>
      </c>
    </row>
    <row r="100" spans="1:10" x14ac:dyDescent="0.2">
      <c r="A100" t="s">
        <v>193</v>
      </c>
      <c r="B100" t="s">
        <v>139</v>
      </c>
      <c r="C100" t="s">
        <v>73</v>
      </c>
      <c r="D100" t="s">
        <v>64</v>
      </c>
      <c r="E100" s="19">
        <v>2.35</v>
      </c>
      <c r="F100" s="19">
        <v>10.66</v>
      </c>
      <c r="G100" s="19">
        <v>3.8</v>
      </c>
      <c r="H100" s="19">
        <v>33.704934654552602</v>
      </c>
      <c r="I100" s="19">
        <v>2792.337849903</v>
      </c>
      <c r="J100" s="19">
        <v>3.0084993009560799E-3</v>
      </c>
    </row>
    <row r="101" spans="1:10" x14ac:dyDescent="0.2">
      <c r="A101" t="s">
        <v>194</v>
      </c>
      <c r="B101" t="s">
        <v>141</v>
      </c>
      <c r="C101" t="s">
        <v>73</v>
      </c>
      <c r="D101" t="s">
        <v>64</v>
      </c>
      <c r="E101" s="19">
        <v>2.35</v>
      </c>
      <c r="F101" s="19">
        <v>10.66</v>
      </c>
      <c r="G101" s="19">
        <v>3.8</v>
      </c>
      <c r="H101" s="19">
        <v>33.704934546497199</v>
      </c>
      <c r="I101" s="19">
        <v>1802.1047348879999</v>
      </c>
      <c r="J101" s="19">
        <v>1.9416099077511401E-3</v>
      </c>
    </row>
    <row r="102" spans="1:10" x14ac:dyDescent="0.2">
      <c r="A102" t="s">
        <v>195</v>
      </c>
      <c r="B102" t="s">
        <v>143</v>
      </c>
      <c r="C102" t="s">
        <v>73</v>
      </c>
      <c r="D102" t="s">
        <v>64</v>
      </c>
      <c r="E102" s="19">
        <v>2.35</v>
      </c>
      <c r="F102" s="19">
        <v>10.66</v>
      </c>
      <c r="G102" s="19">
        <v>3.8</v>
      </c>
      <c r="H102" s="19">
        <v>33.7049380395922</v>
      </c>
      <c r="I102" s="19">
        <v>264.728379534</v>
      </c>
      <c r="J102" s="19">
        <v>2.85221627031608E-4</v>
      </c>
    </row>
    <row r="103" spans="1:10" x14ac:dyDescent="0.2">
      <c r="A103" t="s">
        <v>196</v>
      </c>
      <c r="B103" t="s">
        <v>145</v>
      </c>
      <c r="C103" t="s">
        <v>73</v>
      </c>
      <c r="D103" t="s">
        <v>64</v>
      </c>
      <c r="E103" s="19">
        <v>2.35</v>
      </c>
      <c r="F103" s="19">
        <v>10.66</v>
      </c>
      <c r="G103" s="19">
        <v>3.8</v>
      </c>
      <c r="H103" s="19">
        <v>33.704934848877301</v>
      </c>
      <c r="I103" s="19">
        <v>1228.92647091</v>
      </c>
      <c r="J103" s="19">
        <v>1.32406056408525E-3</v>
      </c>
    </row>
    <row r="104" spans="1:10" x14ac:dyDescent="0.2">
      <c r="A104" t="s">
        <v>197</v>
      </c>
      <c r="B104" t="s">
        <v>147</v>
      </c>
      <c r="C104" t="s">
        <v>73</v>
      </c>
      <c r="D104" t="s">
        <v>64</v>
      </c>
      <c r="E104" s="19">
        <v>2.35</v>
      </c>
      <c r="F104" s="19">
        <v>10.61</v>
      </c>
      <c r="G104" s="19">
        <v>3.92</v>
      </c>
      <c r="H104" s="19">
        <v>33.704934736645498</v>
      </c>
      <c r="I104" s="19">
        <v>4325.9873608119997</v>
      </c>
      <c r="J104" s="19">
        <v>4.6608722334225599E-3</v>
      </c>
    </row>
    <row r="105" spans="1:10" x14ac:dyDescent="0.2">
      <c r="A105" s="1" t="s">
        <v>148</v>
      </c>
      <c r="I105" s="20">
        <v>32072.949800308201</v>
      </c>
      <c r="J105" s="20">
        <v>3.4555792400686298E-2</v>
      </c>
    </row>
    <row r="106" spans="1:10" x14ac:dyDescent="0.2">
      <c r="A106" s="1" t="s">
        <v>49</v>
      </c>
    </row>
    <row r="107" spans="1:10" x14ac:dyDescent="0.2">
      <c r="A107" s="1" t="s">
        <v>50</v>
      </c>
    </row>
    <row r="108" spans="1:10" x14ac:dyDescent="0.2">
      <c r="A108" t="s">
        <v>198</v>
      </c>
      <c r="B108" t="s">
        <v>150</v>
      </c>
      <c r="C108" t="s">
        <v>151</v>
      </c>
      <c r="D108" t="s">
        <v>64</v>
      </c>
      <c r="E108" s="19">
        <v>2.5</v>
      </c>
      <c r="F108" s="19">
        <v>2.15</v>
      </c>
      <c r="G108" s="19">
        <v>0.94</v>
      </c>
      <c r="H108" s="19">
        <v>0.355595354898043</v>
      </c>
      <c r="I108" s="19">
        <v>2518.9002536490002</v>
      </c>
      <c r="J108" s="19">
        <v>2.7138942562213099E-3</v>
      </c>
    </row>
    <row r="109" spans="1:10" x14ac:dyDescent="0.2">
      <c r="A109" s="1" t="s">
        <v>152</v>
      </c>
      <c r="I109" s="20">
        <v>2518.9002536490002</v>
      </c>
      <c r="J109" s="20">
        <v>2.7138942562213099E-3</v>
      </c>
    </row>
    <row r="110" spans="1:10" x14ac:dyDescent="0.2">
      <c r="A110" s="1" t="s">
        <v>71</v>
      </c>
    </row>
    <row r="111" spans="1:10" x14ac:dyDescent="0.2">
      <c r="A111" s="1" t="s">
        <v>72</v>
      </c>
    </row>
    <row r="112" spans="1:10" x14ac:dyDescent="0.2">
      <c r="A112" t="s">
        <v>199</v>
      </c>
      <c r="B112" t="s">
        <v>154</v>
      </c>
      <c r="C112" t="s">
        <v>159</v>
      </c>
      <c r="D112" t="s">
        <v>159</v>
      </c>
      <c r="E112" s="19">
        <v>4</v>
      </c>
      <c r="F112" s="19">
        <v>0.99</v>
      </c>
      <c r="G112" s="19">
        <v>-0.59</v>
      </c>
      <c r="H112" s="19">
        <v>34.932324981336997</v>
      </c>
      <c r="I112" s="19">
        <v>28294.483626178</v>
      </c>
      <c r="J112" s="19">
        <v>3.0484826258837801E-2</v>
      </c>
    </row>
    <row r="113" spans="1:10" x14ac:dyDescent="0.2">
      <c r="A113" s="1" t="s">
        <v>200</v>
      </c>
      <c r="I113" s="20">
        <v>28294.483626178</v>
      </c>
      <c r="J113" s="20">
        <v>3.0484826258837801E-2</v>
      </c>
    </row>
    <row r="114" spans="1:10" ht="15" x14ac:dyDescent="0.25">
      <c r="A114" s="18" t="s">
        <v>201</v>
      </c>
      <c r="I114" s="19">
        <f>I113+I109+I105+I92+I88+I84+I80+I76+I70+I66+I61+I57+I53+I49+I41+I37+I33+I28+I24+I20+I16</f>
        <v>763203.43264879007</v>
      </c>
      <c r="J114" s="19">
        <f>J113+J109+J105+J92+J88+J84+J80+J76+J70+J66+J61+J57+J53+J49+J41+J37+J33+J28+J24+J20+J16</f>
        <v>0.82228480829815398</v>
      </c>
    </row>
    <row r="121" spans="1:10" x14ac:dyDescent="0.2">
      <c r="I121" s="19"/>
      <c r="J121" s="19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admin</cp:lastModifiedBy>
  <dcterms:created xsi:type="dcterms:W3CDTF">2017-11-23T15:05:52Z</dcterms:created>
  <dcterms:modified xsi:type="dcterms:W3CDTF">2022-12-26T09:54:33Z</dcterms:modified>
</cp:coreProperties>
</file>