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3520" windowHeight="9465"/>
  </bookViews>
  <sheets>
    <sheet name="DohSofi" sheetId="1" r:id="rId1"/>
  </sheets>
  <externalReferences>
    <externalReference r:id="rId2"/>
    <externalReference r:id="rId3"/>
    <externalReference r:id="rId4"/>
    <externalReference r:id="rId5"/>
  </externalReferences>
  <definedNames>
    <definedName name="_tab1">#REF!</definedName>
    <definedName name="AzivaPeilim">#REF!</definedName>
    <definedName name="GidulPensia">#REF!</definedName>
    <definedName name="gvarim">'[1]שיעור גידול שכר'!$H$8:$M$48</definedName>
    <definedName name="HakG">#REF!</definedName>
    <definedName name="HakN">#REF!</definedName>
    <definedName name="Hשלפשש">#REF!</definedName>
    <definedName name="I">#REF!</definedName>
    <definedName name="madad">#REF!</definedName>
    <definedName name="nashim">'[1]שיעור גידול שכר'!$O$8:$T$42</definedName>
    <definedName name="reg_calc_date">'[2]נתוני בסיס'!$C$3</definedName>
    <definedName name="reg_chg_date">'[2]נתוני בסיס'!$C$4</definedName>
    <definedName name="ribit">#REF!</definedName>
    <definedName name="RibitKeren">#REF!</definedName>
    <definedName name="rr">#REF!</definedName>
    <definedName name="ShnatHishuv">#REF!</definedName>
    <definedName name="tab">#REF!</definedName>
    <definedName name="tavla">[3]SACHAR_GIL!$E$12:$K$54</definedName>
    <definedName name="_xlnm.Print_Area" localSheetId="0">DohSofi!$D$7:$J$49</definedName>
    <definedName name="Year">#REF!</definedName>
    <definedName name="z">#REF!</definedName>
    <definedName name="סיכום_צבירה_לפי_סטטוס">#REF!</definedName>
  </definedNames>
  <calcPr calcId="144525"/>
</workbook>
</file>

<file path=xl/calcChain.xml><?xml version="1.0" encoding="utf-8"?>
<calcChain xmlns="http://schemas.openxmlformats.org/spreadsheetml/2006/main">
  <c r="F42" i="1" l="1"/>
  <c r="H36" i="1"/>
  <c r="F31" i="1"/>
  <c r="F22" i="1"/>
  <c r="F23" i="1" s="1"/>
  <c r="H14" i="1"/>
  <c r="I11" i="1"/>
  <c r="H11" i="1"/>
  <c r="F41" i="1" l="1"/>
  <c r="F15" i="1" l="1"/>
  <c r="F14" i="1"/>
  <c r="I14" i="1" l="1"/>
  <c r="I24" i="1" l="1"/>
  <c r="I32" i="1" l="1"/>
  <c r="I36" i="1" s="1"/>
  <c r="F36" i="1" s="1"/>
  <c r="F34" i="1" s="1"/>
</calcChain>
</file>

<file path=xl/sharedStrings.xml><?xml version="1.0" encoding="utf-8"?>
<sst xmlns="http://schemas.openxmlformats.org/spreadsheetml/2006/main" count="34" uniqueCount="29">
  <si>
    <t>אלטשולר שחם פנסיה כללית - מאזן אקטוארי  ליום 31/03/2014</t>
  </si>
  <si>
    <t>(באלפי ש"ח)</t>
  </si>
  <si>
    <t>12/2013</t>
  </si>
  <si>
    <t>3/2014</t>
  </si>
  <si>
    <t>התחייבויות</t>
  </si>
  <si>
    <t>נכסים</t>
  </si>
  <si>
    <t>פעילים</t>
  </si>
  <si>
    <t>נכסים שנצברו לפי המאזן החשבונאי של הקרן לפעילים ולמוקפאים</t>
  </si>
  <si>
    <t>מוקפאים</t>
  </si>
  <si>
    <t>התחייבויות פנסיוניות בגין חוק השכר</t>
  </si>
  <si>
    <t>לפנסיונרים וותיקים</t>
  </si>
  <si>
    <t>זקנה</t>
  </si>
  <si>
    <t>נכות</t>
  </si>
  <si>
    <t>שאירים</t>
  </si>
  <si>
    <t>תביעות תלויות IBNR</t>
  </si>
  <si>
    <t>סה"כ</t>
  </si>
  <si>
    <t>עתודה לפנסיונרים וותיקים</t>
  </si>
  <si>
    <t>נכסים שנצברו לפי המאזן החשבונאי לפנסיונרים וותיקים + עודפים אקטואריים דימוגרפיים</t>
  </si>
  <si>
    <t>לפנסיונרים</t>
  </si>
  <si>
    <t>עתודה לפנסיונרים</t>
  </si>
  <si>
    <t>נכסים שנצברו לפי המאזן החשבונאי לפנסיונרים חדשים + עודפים אקטואריים דימוגרפיים</t>
  </si>
  <si>
    <t>עודף</t>
  </si>
  <si>
    <t>סה"כ התחייבויות</t>
  </si>
  <si>
    <t>סה"כ נכסים</t>
  </si>
  <si>
    <t>שיעורי העידכון של הצבירה והפנסיות</t>
  </si>
  <si>
    <t>שיעור עידכון הצבירה של העמיתים הפעילים והמוקפאים בגין תשואה דמוגרפית</t>
  </si>
  <si>
    <t>שיעור העידכון של הפנסיה לפנסיונרים זכאים וותיקים בגין תשואה דמוגרפית והונית</t>
  </si>
  <si>
    <t>ישעיהו אורזיצר</t>
  </si>
  <si>
    <t>אקטואר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</si>
</sst>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000%"/>
    <numFmt numFmtId="167" formatCode="_ &quot;¤&quot;\ * #,##0_ ;_ &quot;¤&quot;\ * \-#,##0_ ;_ &quot;¤&quot;\ * &quot;-&quot;_ ;_ @_ "/>
  </numFmts>
  <fonts count="15" x14ac:knownFonts="1"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u/>
      <sz val="16"/>
      <name val="Arial"/>
      <family val="2"/>
      <charset val="177"/>
    </font>
    <font>
      <sz val="13"/>
      <color indexed="62"/>
      <name val="Arial"/>
      <family val="2"/>
      <charset val="177"/>
    </font>
    <font>
      <b/>
      <sz val="13"/>
      <name val="Arial"/>
      <family val="2"/>
      <charset val="177"/>
    </font>
    <font>
      <b/>
      <sz val="14"/>
      <name val="Arial"/>
      <family val="2"/>
    </font>
    <font>
      <b/>
      <sz val="13"/>
      <name val="Arial"/>
      <family val="2"/>
    </font>
    <font>
      <u val="singleAccounting"/>
      <sz val="13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177"/>
    </font>
    <font>
      <sz val="11"/>
      <color indexed="12"/>
      <name val="David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0" fontId="13" fillId="0" borderId="20" applyNumberFormat="0" applyAlignment="0" applyProtection="0">
      <alignment horizontal="left" vertical="center"/>
    </xf>
    <xf numFmtId="0" fontId="13" fillId="0" borderId="21">
      <alignment horizontal="left" vertical="center"/>
    </xf>
    <xf numFmtId="0" fontId="14" fillId="0" borderId="0">
      <alignment horizontal="right" wrapText="1"/>
    </xf>
  </cellStyleXfs>
  <cellXfs count="84">
    <xf numFmtId="0" fontId="0" fillId="0" borderId="0" xfId="0"/>
    <xf numFmtId="0" fontId="4" fillId="0" borderId="0" xfId="3" applyFont="1" applyAlignment="1"/>
    <xf numFmtId="0" fontId="2" fillId="0" borderId="0" xfId="3" applyAlignment="1"/>
    <xf numFmtId="4" fontId="2" fillId="0" borderId="0" xfId="3" applyNumberFormat="1" applyAlignment="1"/>
    <xf numFmtId="0" fontId="2" fillId="0" borderId="0" xfId="3" applyAlignment="1">
      <alignment vertical="top" wrapText="1"/>
    </xf>
    <xf numFmtId="4" fontId="2" fillId="0" borderId="0" xfId="3" applyNumberFormat="1"/>
    <xf numFmtId="0" fontId="2" fillId="0" borderId="0" xfId="3"/>
    <xf numFmtId="0" fontId="6" fillId="0" borderId="1" xfId="3" quotePrefix="1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top" wrapText="1"/>
    </xf>
    <xf numFmtId="4" fontId="2" fillId="2" borderId="2" xfId="3" applyNumberFormat="1" applyFill="1" applyBorder="1"/>
    <xf numFmtId="4" fontId="2" fillId="2" borderId="3" xfId="3" applyNumberFormat="1" applyFill="1" applyBorder="1"/>
    <xf numFmtId="0" fontId="2" fillId="2" borderId="4" xfId="3" applyFill="1" applyBorder="1" applyAlignment="1">
      <alignment vertical="top" wrapText="1"/>
    </xf>
    <xf numFmtId="4" fontId="2" fillId="2" borderId="4" xfId="3" applyNumberFormat="1" applyFill="1" applyBorder="1"/>
    <xf numFmtId="0" fontId="2" fillId="2" borderId="5" xfId="3" applyFill="1" applyBorder="1" applyAlignment="1">
      <alignment vertical="top" wrapText="1"/>
    </xf>
    <xf numFmtId="4" fontId="2" fillId="2" borderId="6" xfId="3" applyNumberFormat="1" applyFill="1" applyBorder="1"/>
    <xf numFmtId="4" fontId="2" fillId="2" borderId="7" xfId="3" applyNumberFormat="1" applyFill="1" applyBorder="1"/>
    <xf numFmtId="0" fontId="2" fillId="2" borderId="8" xfId="3" applyFill="1" applyBorder="1" applyAlignment="1">
      <alignment vertical="top" wrapText="1"/>
    </xf>
    <xf numFmtId="4" fontId="2" fillId="2" borderId="8" xfId="3" applyNumberFormat="1" applyFill="1" applyBorder="1"/>
    <xf numFmtId="0" fontId="2" fillId="2" borderId="9" xfId="3" applyFill="1" applyBorder="1" applyAlignment="1">
      <alignment vertical="top" wrapText="1" readingOrder="2"/>
    </xf>
    <xf numFmtId="164" fontId="2" fillId="2" borderId="10" xfId="1" applyNumberFormat="1" applyFont="1" applyFill="1" applyBorder="1"/>
    <xf numFmtId="164" fontId="2" fillId="2" borderId="6" xfId="1" applyNumberFormat="1" applyFont="1" applyFill="1" applyBorder="1"/>
    <xf numFmtId="164" fontId="2" fillId="2" borderId="7" xfId="1" applyNumberFormat="1" applyFont="1" applyFill="1" applyBorder="1"/>
    <xf numFmtId="0" fontId="2" fillId="2" borderId="8" xfId="3" applyFont="1" applyFill="1" applyBorder="1" applyAlignment="1">
      <alignment wrapText="1" readingOrder="2"/>
    </xf>
    <xf numFmtId="164" fontId="2" fillId="2" borderId="6" xfId="1" applyNumberFormat="1" applyFont="1" applyFill="1" applyBorder="1" applyAlignment="1">
      <alignment wrapText="1"/>
    </xf>
    <xf numFmtId="164" fontId="2" fillId="2" borderId="8" xfId="1" applyNumberFormat="1" applyFont="1" applyFill="1" applyBorder="1" applyAlignment="1">
      <alignment wrapText="1"/>
    </xf>
    <xf numFmtId="4" fontId="2" fillId="2" borderId="9" xfId="3" applyNumberFormat="1" applyFont="1" applyFill="1" applyBorder="1" applyAlignment="1">
      <alignment wrapText="1"/>
    </xf>
    <xf numFmtId="0" fontId="2" fillId="2" borderId="8" xfId="3" applyFont="1" applyFill="1" applyBorder="1" applyAlignment="1">
      <alignment vertical="top" wrapText="1"/>
    </xf>
    <xf numFmtId="43" fontId="2" fillId="2" borderId="6" xfId="1" applyFont="1" applyFill="1" applyBorder="1"/>
    <xf numFmtId="43" fontId="2" fillId="2" borderId="8" xfId="1" applyFont="1" applyFill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43" fontId="2" fillId="0" borderId="8" xfId="1" applyFont="1" applyBorder="1"/>
    <xf numFmtId="43" fontId="2" fillId="0" borderId="6" xfId="1" applyFont="1" applyBorder="1"/>
    <xf numFmtId="0" fontId="0" fillId="0" borderId="9" xfId="0" applyBorder="1"/>
    <xf numFmtId="4" fontId="7" fillId="2" borderId="8" xfId="3" applyNumberFormat="1" applyFont="1" applyFill="1" applyBorder="1" applyAlignment="1">
      <alignment wrapText="1"/>
    </xf>
    <xf numFmtId="0" fontId="0" fillId="0" borderId="6" xfId="0" applyBorder="1"/>
    <xf numFmtId="0" fontId="0" fillId="0" borderId="8" xfId="0" applyBorder="1"/>
    <xf numFmtId="164" fontId="2" fillId="2" borderId="11" xfId="1" applyNumberFormat="1" applyFont="1" applyFill="1" applyBorder="1" applyAlignment="1">
      <alignment wrapText="1"/>
    </xf>
    <xf numFmtId="4" fontId="2" fillId="2" borderId="8" xfId="3" applyNumberFormat="1" applyFont="1" applyFill="1" applyBorder="1" applyAlignment="1">
      <alignment wrapText="1"/>
    </xf>
    <xf numFmtId="164" fontId="2" fillId="2" borderId="0" xfId="1" applyNumberFormat="1" applyFont="1" applyFill="1" applyBorder="1" applyAlignment="1">
      <alignment wrapText="1"/>
    </xf>
    <xf numFmtId="164" fontId="8" fillId="0" borderId="6" xfId="1" applyNumberFormat="1" applyFont="1" applyBorder="1"/>
    <xf numFmtId="164" fontId="8" fillId="0" borderId="7" xfId="1" applyNumberFormat="1" applyFont="1" applyBorder="1"/>
    <xf numFmtId="0" fontId="2" fillId="2" borderId="8" xfId="3" applyFont="1" applyFill="1" applyBorder="1" applyAlignment="1">
      <alignment wrapText="1"/>
    </xf>
    <xf numFmtId="164" fontId="7" fillId="0" borderId="6" xfId="1" applyNumberFormat="1" applyFont="1" applyBorder="1"/>
    <xf numFmtId="164" fontId="7" fillId="0" borderId="7" xfId="1" applyNumberFormat="1" applyFont="1" applyBorder="1"/>
    <xf numFmtId="43" fontId="2" fillId="2" borderId="8" xfId="1" applyFont="1" applyFill="1" applyBorder="1" applyAlignment="1">
      <alignment wrapText="1" readingOrder="2"/>
    </xf>
    <xf numFmtId="164" fontId="2" fillId="0" borderId="8" xfId="1" applyNumberFormat="1" applyFont="1" applyBorder="1"/>
    <xf numFmtId="43" fontId="2" fillId="2" borderId="8" xfId="1" applyFont="1" applyFill="1" applyBorder="1" applyAlignment="1">
      <alignment vertical="top" wrapText="1" readingOrder="2"/>
    </xf>
    <xf numFmtId="43" fontId="7" fillId="0" borderId="8" xfId="1" applyFont="1" applyBorder="1"/>
    <xf numFmtId="164" fontId="0" fillId="0" borderId="0" xfId="0" applyNumberFormat="1"/>
    <xf numFmtId="0" fontId="0" fillId="0" borderId="12" xfId="0" applyBorder="1"/>
    <xf numFmtId="0" fontId="0" fillId="0" borderId="13" xfId="0" applyBorder="1"/>
    <xf numFmtId="43" fontId="2" fillId="0" borderId="14" xfId="1" applyFont="1" applyBorder="1"/>
    <xf numFmtId="43" fontId="2" fillId="0" borderId="12" xfId="1" applyFont="1" applyBorder="1"/>
    <xf numFmtId="0" fontId="0" fillId="0" borderId="15" xfId="0" applyBorder="1"/>
    <xf numFmtId="164" fontId="7" fillId="0" borderId="16" xfId="1" applyNumberFormat="1" applyFont="1" applyBorder="1"/>
    <xf numFmtId="43" fontId="7" fillId="0" borderId="16" xfId="1" applyFont="1" applyBorder="1"/>
    <xf numFmtId="0" fontId="7" fillId="0" borderId="16" xfId="0" applyFont="1" applyBorder="1"/>
    <xf numFmtId="164" fontId="2" fillId="2" borderId="17" xfId="1" applyNumberFormat="1" applyFont="1" applyFill="1" applyBorder="1"/>
    <xf numFmtId="164" fontId="2" fillId="0" borderId="18" xfId="1" applyNumberFormat="1" applyFont="1" applyBorder="1"/>
    <xf numFmtId="164" fontId="2" fillId="0" borderId="0" xfId="1" applyNumberFormat="1" applyFont="1"/>
    <xf numFmtId="43" fontId="2" fillId="0" borderId="0" xfId="1" applyFont="1"/>
    <xf numFmtId="164" fontId="2" fillId="2" borderId="0" xfId="1" applyNumberFormat="1" applyFont="1" applyFill="1" applyBorder="1"/>
    <xf numFmtId="164" fontId="9" fillId="0" borderId="0" xfId="1" applyNumberFormat="1" applyFont="1"/>
    <xf numFmtId="165" fontId="9" fillId="0" borderId="0" xfId="1" applyNumberFormat="1" applyFont="1"/>
    <xf numFmtId="0" fontId="9" fillId="0" borderId="0" xfId="0" applyFont="1"/>
    <xf numFmtId="43" fontId="9" fillId="0" borderId="0" xfId="1" applyFont="1"/>
    <xf numFmtId="0" fontId="0" fillId="0" borderId="0" xfId="0" applyBorder="1"/>
    <xf numFmtId="0" fontId="11" fillId="0" borderId="0" xfId="0" applyFont="1" applyAlignment="1">
      <alignment horizontal="right"/>
    </xf>
    <xf numFmtId="0" fontId="7" fillId="0" borderId="0" xfId="0" applyFont="1" applyAlignment="1"/>
    <xf numFmtId="0" fontId="2" fillId="0" borderId="0" xfId="0" applyFont="1"/>
    <xf numFmtId="43" fontId="2" fillId="0" borderId="0" xfId="0" applyNumberFormat="1" applyFont="1"/>
    <xf numFmtId="166" fontId="2" fillId="0" borderId="0" xfId="2" applyNumberFormat="1" applyFont="1"/>
    <xf numFmtId="3" fontId="2" fillId="0" borderId="0" xfId="0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0" fontId="0" fillId="0" borderId="0" xfId="0" applyAlignment="1"/>
    <xf numFmtId="14" fontId="9" fillId="0" borderId="0" xfId="0" applyNumberFormat="1" applyFont="1" applyAlignment="1">
      <alignment horizontal="right" readingOrder="2"/>
    </xf>
    <xf numFmtId="4" fontId="3" fillId="0" borderId="0" xfId="3" applyNumberFormat="1" applyFont="1" applyAlignment="1">
      <alignment horizontal="center" readingOrder="2"/>
    </xf>
    <xf numFmtId="0" fontId="5" fillId="0" borderId="0" xfId="3" applyFont="1" applyAlignment="1">
      <alignment horizontal="center" vertical="top"/>
    </xf>
    <xf numFmtId="0" fontId="10" fillId="0" borderId="0" xfId="0" applyFont="1" applyAlignment="1">
      <alignment horizontal="center"/>
    </xf>
    <xf numFmtId="0" fontId="7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8">
    <cellStyle name="Comma" xfId="1" builtinId="3"/>
    <cellStyle name="Currency [0] _laroux" xfId="4"/>
    <cellStyle name="Header1" xfId="5"/>
    <cellStyle name="Header2" xfId="6"/>
    <cellStyle name="new" xfId="7"/>
    <cellStyle name="Normal" xfId="0" builtinId="0"/>
    <cellStyle name="Normal_had120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h1202/Vatika/Vat1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11;&#1497;&#1489;&#1493;&#1510;&#1497;&#1501;/&#1512;&#1490;&#1489;&#1492;/2006/&#1502;&#1493;&#1491;&#1500;%20&#1512;&#1490;&#1489;&#1492;%20-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50cvalyno\d\My%20Documents\doh122001\doh1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ltshulerKlalit03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ר"/>
      <sheetName val="שיעור גידול שכר"/>
      <sheetName val="תרשים1"/>
      <sheetName val="sachar"/>
      <sheetName val="גיליון1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RIKUZ"/>
      <sheetName val="KVUZUT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גיליון1 (2)"/>
      <sheetName val="PENHIZONI"/>
    </sheetNames>
    <sheetDataSet>
      <sheetData sheetId="0" refreshError="1"/>
      <sheetData sheetId="1" refreshError="1">
        <row r="8">
          <cell r="H8">
            <v>24</v>
          </cell>
          <cell r="I8">
            <v>1</v>
          </cell>
          <cell r="J8">
            <v>3540.75</v>
          </cell>
          <cell r="K8">
            <v>3118.09</v>
          </cell>
          <cell r="L8">
            <v>0.13555093021689557</v>
          </cell>
          <cell r="M8">
            <v>0.11987271224545903</v>
          </cell>
          <cell r="O8">
            <v>25</v>
          </cell>
          <cell r="P8">
            <v>48</v>
          </cell>
          <cell r="Q8">
            <v>3318.2374890645347</v>
          </cell>
          <cell r="R8">
            <v>3025.3070833333331</v>
          </cell>
          <cell r="S8">
            <v>9.6826668388468429E-2</v>
          </cell>
          <cell r="T8">
            <v>8.1683104919594074E-2</v>
          </cell>
        </row>
        <row r="9">
          <cell r="H9">
            <v>25</v>
          </cell>
          <cell r="I9">
            <v>90</v>
          </cell>
          <cell r="J9">
            <v>3855.8884331597224</v>
          </cell>
          <cell r="K9">
            <v>3454.1525555555554</v>
          </cell>
          <cell r="L9">
            <v>0.11630519241485926</v>
          </cell>
          <cell r="M9">
            <v>0.10089269468921036</v>
          </cell>
          <cell r="O9">
            <v>26</v>
          </cell>
          <cell r="P9">
            <v>95</v>
          </cell>
          <cell r="Q9">
            <v>3367.6611622057462</v>
          </cell>
          <cell r="R9">
            <v>3094.9058947368421</v>
          </cell>
          <cell r="S9">
            <v>8.8130391277081666E-2</v>
          </cell>
          <cell r="T9">
            <v>7.3106894750573526E-2</v>
          </cell>
        </row>
        <row r="10">
          <cell r="H10">
            <v>26</v>
          </cell>
          <cell r="I10">
            <v>141</v>
          </cell>
          <cell r="J10">
            <v>3999.7891492370172</v>
          </cell>
          <cell r="K10">
            <v>3736.4638297872343</v>
          </cell>
          <cell r="L10">
            <v>7.0474473043347308E-2</v>
          </cell>
          <cell r="M10">
            <v>5.5694746591072208E-2</v>
          </cell>
          <cell r="O10">
            <v>27</v>
          </cell>
          <cell r="P10">
            <v>209</v>
          </cell>
          <cell r="Q10">
            <v>3866.4932478580749</v>
          </cell>
          <cell r="R10">
            <v>3490.3865071770329</v>
          </cell>
          <cell r="S10">
            <v>0.10775504085512622</v>
          </cell>
          <cell r="T10">
            <v>9.2460592559296062E-2</v>
          </cell>
        </row>
        <row r="11">
          <cell r="H11">
            <v>27</v>
          </cell>
          <cell r="I11">
            <v>166</v>
          </cell>
          <cell r="J11">
            <v>4315.510531689747</v>
          </cell>
          <cell r="K11">
            <v>4024.0681325301207</v>
          </cell>
          <cell r="L11">
            <v>7.2424817264806762E-2</v>
          </cell>
          <cell r="M11">
            <v>5.7618162983044119E-2</v>
          </cell>
          <cell r="O11">
            <v>28</v>
          </cell>
          <cell r="P11">
            <v>306</v>
          </cell>
          <cell r="Q11">
            <v>4161.5969925425416</v>
          </cell>
          <cell r="R11">
            <v>3700.0406862745103</v>
          </cell>
          <cell r="S11">
            <v>0.124743575923421</v>
          </cell>
          <cell r="T11">
            <v>0.10921457191658868</v>
          </cell>
        </row>
        <row r="12">
          <cell r="H12">
            <v>28</v>
          </cell>
          <cell r="I12">
            <v>289</v>
          </cell>
          <cell r="J12">
            <v>4570.9587502661052</v>
          </cell>
          <cell r="K12">
            <v>4229.6622145328765</v>
          </cell>
          <cell r="L12">
            <v>8.0691203794135857E-2</v>
          </cell>
          <cell r="M12">
            <v>6.5770417942934811E-2</v>
          </cell>
          <cell r="O12">
            <v>29</v>
          </cell>
          <cell r="P12">
            <v>440</v>
          </cell>
          <cell r="Q12">
            <v>4493.2948039314961</v>
          </cell>
          <cell r="R12">
            <v>4060.7025909090912</v>
          </cell>
          <cell r="S12">
            <v>0.10653137070192531</v>
          </cell>
          <cell r="T12">
            <v>9.1253817260281256E-2</v>
          </cell>
        </row>
        <row r="13">
          <cell r="H13">
            <v>29</v>
          </cell>
          <cell r="I13">
            <v>605</v>
          </cell>
          <cell r="J13">
            <v>4986.9311056342003</v>
          </cell>
          <cell r="K13">
            <v>4602.5356694214906</v>
          </cell>
          <cell r="L13">
            <v>8.3518187325862803E-2</v>
          </cell>
          <cell r="M13">
            <v>6.8558370143848801E-2</v>
          </cell>
          <cell r="O13">
            <v>30</v>
          </cell>
          <cell r="P13">
            <v>555</v>
          </cell>
          <cell r="Q13">
            <v>4606.601909575591</v>
          </cell>
          <cell r="R13">
            <v>4162.6288108108083</v>
          </cell>
          <cell r="S13">
            <v>0.10665690335197198</v>
          </cell>
          <cell r="T13">
            <v>9.1377616717920995E-2</v>
          </cell>
        </row>
        <row r="14">
          <cell r="H14">
            <v>30</v>
          </cell>
          <cell r="I14">
            <v>828</v>
          </cell>
          <cell r="J14">
            <v>5425.8649836922614</v>
          </cell>
          <cell r="K14">
            <v>4956.4635024154531</v>
          </cell>
          <cell r="L14">
            <v>9.470492036268463E-2</v>
          </cell>
          <cell r="M14">
            <v>7.9590651245251109E-2</v>
          </cell>
          <cell r="O14">
            <v>31</v>
          </cell>
          <cell r="P14">
            <v>672</v>
          </cell>
          <cell r="Q14">
            <v>4866.6065386817572</v>
          </cell>
          <cell r="R14">
            <v>4380.9321130952367</v>
          </cell>
          <cell r="S14">
            <v>0.11086097959262364</v>
          </cell>
          <cell r="T14">
            <v>9.5523648513435422E-2</v>
          </cell>
        </row>
        <row r="15">
          <cell r="H15">
            <v>31</v>
          </cell>
          <cell r="I15">
            <v>1059</v>
          </cell>
          <cell r="J15">
            <v>5540.4198324547497</v>
          </cell>
          <cell r="K15">
            <v>5121.4918035882947</v>
          </cell>
          <cell r="L15">
            <v>8.1798047313663469E-2</v>
          </cell>
          <cell r="M15">
            <v>6.6861979599273536E-2</v>
          </cell>
          <cell r="O15">
            <v>32</v>
          </cell>
          <cell r="P15">
            <v>758</v>
          </cell>
          <cell r="Q15">
            <v>4939.6121920130181</v>
          </cell>
          <cell r="R15">
            <v>4469.1221240105569</v>
          </cell>
          <cell r="S15">
            <v>0.10527572416845188</v>
          </cell>
          <cell r="T15">
            <v>9.001550706947925E-2</v>
          </cell>
        </row>
        <row r="16">
          <cell r="H16">
            <v>32</v>
          </cell>
          <cell r="I16">
            <v>1171</v>
          </cell>
          <cell r="J16">
            <v>5787.6285988329619</v>
          </cell>
          <cell r="K16">
            <v>5282.1310162254422</v>
          </cell>
          <cell r="L16">
            <v>9.5699554035057366E-2</v>
          </cell>
          <cell r="M16">
            <v>8.0571552302817873E-2</v>
          </cell>
          <cell r="O16">
            <v>33</v>
          </cell>
          <cell r="P16">
            <v>836</v>
          </cell>
          <cell r="Q16">
            <v>5138.175072847941</v>
          </cell>
          <cell r="R16">
            <v>4663.0677870813406</v>
          </cell>
          <cell r="S16">
            <v>0.10188727838845657</v>
          </cell>
          <cell r="T16">
            <v>8.6673844564552738E-2</v>
          </cell>
        </row>
        <row r="17">
          <cell r="H17">
            <v>33</v>
          </cell>
          <cell r="I17">
            <v>1290</v>
          </cell>
          <cell r="J17">
            <v>5978.4688772748605</v>
          </cell>
          <cell r="K17">
            <v>5501.2545271317831</v>
          </cell>
          <cell r="L17">
            <v>8.674645897394706E-2</v>
          </cell>
          <cell r="M17">
            <v>7.1742069994030544E-2</v>
          </cell>
          <cell r="O17">
            <v>34</v>
          </cell>
          <cell r="P17">
            <v>864</v>
          </cell>
          <cell r="Q17">
            <v>5105.175976223416</v>
          </cell>
          <cell r="R17">
            <v>4646.912754629624</v>
          </cell>
          <cell r="S17">
            <v>9.8616704421066181E-2</v>
          </cell>
          <cell r="T17">
            <v>8.3448426450755564E-2</v>
          </cell>
        </row>
        <row r="18">
          <cell r="H18">
            <v>34</v>
          </cell>
          <cell r="I18">
            <v>1392</v>
          </cell>
          <cell r="J18">
            <v>6360.4967955830452</v>
          </cell>
          <cell r="K18">
            <v>5793.3890876436908</v>
          </cell>
          <cell r="L18">
            <v>9.7888765860538962E-2</v>
          </cell>
          <cell r="M18">
            <v>8.27305383240029E-2</v>
          </cell>
          <cell r="O18">
            <v>35</v>
          </cell>
          <cell r="P18">
            <v>1002</v>
          </cell>
          <cell r="Q18">
            <v>5214.3246196206219</v>
          </cell>
          <cell r="R18">
            <v>4703.6366167664701</v>
          </cell>
          <cell r="S18">
            <v>0.10857301370470784</v>
          </cell>
          <cell r="T18">
            <v>9.3267271898133997E-2</v>
          </cell>
        </row>
        <row r="19">
          <cell r="H19">
            <v>35</v>
          </cell>
          <cell r="I19">
            <v>1593</v>
          </cell>
          <cell r="J19">
            <v>6418.9591568769038</v>
          </cell>
          <cell r="K19">
            <v>5912.70016321406</v>
          </cell>
          <cell r="L19">
            <v>8.5622301095621411E-2</v>
          </cell>
          <cell r="M19">
            <v>7.0633433033157278E-2</v>
          </cell>
          <cell r="O19">
            <v>36</v>
          </cell>
          <cell r="P19">
            <v>1057</v>
          </cell>
          <cell r="Q19">
            <v>5302.4227949014339</v>
          </cell>
          <cell r="R19">
            <v>4854.84140964996</v>
          </cell>
          <cell r="S19">
            <v>9.2192792201577722E-2</v>
          </cell>
          <cell r="T19">
            <v>7.711320729938631E-2</v>
          </cell>
        </row>
        <row r="20">
          <cell r="H20">
            <v>36</v>
          </cell>
          <cell r="I20">
            <v>1729</v>
          </cell>
          <cell r="J20">
            <v>6509.0968185786642</v>
          </cell>
          <cell r="K20">
            <v>6009.2962521688878</v>
          </cell>
          <cell r="L20">
            <v>8.3171230945618291E-2</v>
          </cell>
          <cell r="M20">
            <v>6.8216204088380916E-2</v>
          </cell>
          <cell r="O20">
            <v>37</v>
          </cell>
          <cell r="P20">
            <v>1132</v>
          </cell>
          <cell r="Q20">
            <v>5366.1105044402002</v>
          </cell>
          <cell r="R20">
            <v>4899.880353356888</v>
          </cell>
          <cell r="S20">
            <v>9.5151333800201909E-2</v>
          </cell>
          <cell r="T20">
            <v>8.0030901183631098E-2</v>
          </cell>
        </row>
        <row r="21">
          <cell r="H21">
            <v>37</v>
          </cell>
          <cell r="I21">
            <v>1824</v>
          </cell>
          <cell r="J21">
            <v>6606.2619575303897</v>
          </cell>
          <cell r="K21">
            <v>6095.8736184210547</v>
          </cell>
          <cell r="L21">
            <v>8.3726857060651305E-2</v>
          </cell>
          <cell r="M21">
            <v>6.8764158836934319E-2</v>
          </cell>
          <cell r="O21">
            <v>38</v>
          </cell>
          <cell r="P21">
            <v>1132</v>
          </cell>
          <cell r="Q21">
            <v>5436.1550817321131</v>
          </cell>
          <cell r="R21">
            <v>5037.1473586572356</v>
          </cell>
          <cell r="S21">
            <v>7.9213033620926687E-2</v>
          </cell>
          <cell r="T21">
            <v>6.4312656430894233E-2</v>
          </cell>
        </row>
        <row r="22">
          <cell r="H22">
            <v>38</v>
          </cell>
          <cell r="I22">
            <v>1916</v>
          </cell>
          <cell r="J22">
            <v>6781.1356389437933</v>
          </cell>
          <cell r="K22">
            <v>6226.1378810020869</v>
          </cell>
          <cell r="L22">
            <v>8.9139972250723787E-2</v>
          </cell>
          <cell r="M22">
            <v>7.4102536736413871E-2</v>
          </cell>
          <cell r="O22">
            <v>39</v>
          </cell>
          <cell r="P22">
            <v>1308</v>
          </cell>
          <cell r="Q22">
            <v>5405.101834924214</v>
          </cell>
          <cell r="R22">
            <v>4971.5848776758339</v>
          </cell>
          <cell r="S22">
            <v>8.7198945188489807E-2</v>
          </cell>
          <cell r="T22">
            <v>7.2188308864388429E-2</v>
          </cell>
        </row>
        <row r="23">
          <cell r="H23">
            <v>39</v>
          </cell>
          <cell r="I23">
            <v>2192</v>
          </cell>
          <cell r="J23">
            <v>6978.931284093509</v>
          </cell>
          <cell r="K23">
            <v>6428.0208531021872</v>
          </cell>
          <cell r="L23">
            <v>8.5704518323933332E-2</v>
          </cell>
          <cell r="M23">
            <v>7.0714515112360266E-2</v>
          </cell>
          <cell r="O23">
            <v>40</v>
          </cell>
          <cell r="P23">
            <v>1394</v>
          </cell>
          <cell r="Q23">
            <v>5509.7572823733817</v>
          </cell>
          <cell r="R23">
            <v>5102.1866571018754</v>
          </cell>
          <cell r="S23">
            <v>7.9881559155464688E-2</v>
          </cell>
          <cell r="T23">
            <v>6.497195182984683E-2</v>
          </cell>
        </row>
        <row r="24">
          <cell r="H24">
            <v>40</v>
          </cell>
          <cell r="I24">
            <v>2280</v>
          </cell>
          <cell r="J24">
            <v>7135.5116064172043</v>
          </cell>
          <cell r="K24">
            <v>6628.1327236842099</v>
          </cell>
          <cell r="L24">
            <v>7.6549294331416329E-2</v>
          </cell>
          <cell r="M24">
            <v>6.1685694606919528E-2</v>
          </cell>
          <cell r="O24">
            <v>41</v>
          </cell>
          <cell r="P24">
            <v>1522</v>
          </cell>
          <cell r="Q24">
            <v>5529.7222419640393</v>
          </cell>
          <cell r="R24">
            <v>5118.9006110381033</v>
          </cell>
          <cell r="S24">
            <v>8.0255832676271011E-2</v>
          </cell>
          <cell r="T24">
            <v>6.5341057866144858E-2</v>
          </cell>
        </row>
        <row r="25">
          <cell r="H25">
            <v>41</v>
          </cell>
          <cell r="I25">
            <v>2509</v>
          </cell>
          <cell r="J25">
            <v>7485.780469627578</v>
          </cell>
          <cell r="K25">
            <v>6916.9188959744852</v>
          </cell>
          <cell r="L25">
            <v>8.2242047681686525E-2</v>
          </cell>
          <cell r="M25">
            <v>6.7299849784700605E-2</v>
          </cell>
          <cell r="O25">
            <v>42</v>
          </cell>
          <cell r="P25">
            <v>1501</v>
          </cell>
          <cell r="Q25">
            <v>5597.9536125798131</v>
          </cell>
          <cell r="R25">
            <v>5211.9887874750175</v>
          </cell>
          <cell r="S25">
            <v>7.4053272338634235E-2</v>
          </cell>
          <cell r="T25">
            <v>5.9224134456246746E-2</v>
          </cell>
        </row>
        <row r="26">
          <cell r="H26">
            <v>42</v>
          </cell>
          <cell r="I26">
            <v>2621</v>
          </cell>
          <cell r="J26">
            <v>7632.9292835408796</v>
          </cell>
          <cell r="K26">
            <v>7052.6916596718738</v>
          </cell>
          <cell r="L26">
            <v>8.2271798040863375E-2</v>
          </cell>
          <cell r="M26">
            <v>6.7329189389411681E-2</v>
          </cell>
          <cell r="O26">
            <v>43</v>
          </cell>
          <cell r="P26">
            <v>1566</v>
          </cell>
          <cell r="Q26">
            <v>5749.2732864991303</v>
          </cell>
          <cell r="R26">
            <v>5343.697975734357</v>
          </cell>
          <cell r="S26">
            <v>7.5897873084610046E-2</v>
          </cell>
          <cell r="T26">
            <v>6.1043267341824414E-2</v>
          </cell>
        </row>
        <row r="27">
          <cell r="H27">
            <v>43</v>
          </cell>
          <cell r="I27">
            <v>2730</v>
          </cell>
          <cell r="J27">
            <v>7713.7878013582895</v>
          </cell>
          <cell r="K27">
            <v>7147.16689377289</v>
          </cell>
          <cell r="L27">
            <v>7.9279092821951558E-2</v>
          </cell>
          <cell r="M27">
            <v>6.4377803571944225E-2</v>
          </cell>
          <cell r="O27">
            <v>44</v>
          </cell>
          <cell r="P27">
            <v>1617</v>
          </cell>
          <cell r="Q27">
            <v>5818.4293480060978</v>
          </cell>
          <cell r="R27">
            <v>5425.6000618429161</v>
          </cell>
          <cell r="S27">
            <v>7.2402919803445487E-2</v>
          </cell>
          <cell r="T27">
            <v>5.7596567853496428E-2</v>
          </cell>
        </row>
        <row r="28">
          <cell r="H28">
            <v>44</v>
          </cell>
          <cell r="I28">
            <v>2894</v>
          </cell>
          <cell r="J28">
            <v>7890.03276071041</v>
          </cell>
          <cell r="K28">
            <v>7290.6279958534897</v>
          </cell>
          <cell r="L28">
            <v>8.2215793371686052E-2</v>
          </cell>
          <cell r="M28">
            <v>6.7273957960242603E-2</v>
          </cell>
          <cell r="O28">
            <v>45</v>
          </cell>
          <cell r="P28">
            <v>1674</v>
          </cell>
          <cell r="Q28">
            <v>5647.5121195848978</v>
          </cell>
          <cell r="R28">
            <v>5281.3765352449182</v>
          </cell>
          <cell r="S28">
            <v>6.9325786922518784E-2</v>
          </cell>
          <cell r="T28">
            <v>5.4561920041931833E-2</v>
          </cell>
        </row>
        <row r="29">
          <cell r="H29">
            <v>45</v>
          </cell>
          <cell r="I29">
            <v>3122</v>
          </cell>
          <cell r="J29">
            <v>7925.9701071720256</v>
          </cell>
          <cell r="K29">
            <v>7343.5729532351061</v>
          </cell>
          <cell r="L29">
            <v>7.9307056339700699E-2</v>
          </cell>
          <cell r="M29">
            <v>6.4405381005621987E-2</v>
          </cell>
          <cell r="O29">
            <v>46</v>
          </cell>
          <cell r="P29">
            <v>1746</v>
          </cell>
          <cell r="Q29">
            <v>5925.0274868306424</v>
          </cell>
          <cell r="R29">
            <v>5558.9038545246249</v>
          </cell>
          <cell r="S29">
            <v>6.5862558858256648E-2</v>
          </cell>
          <cell r="T29">
            <v>5.1146507749759929E-2</v>
          </cell>
        </row>
        <row r="30">
          <cell r="H30">
            <v>46</v>
          </cell>
          <cell r="I30">
            <v>3242</v>
          </cell>
          <cell r="J30">
            <v>8023.4714419057827</v>
          </cell>
          <cell r="K30">
            <v>7457.8708204811937</v>
          </cell>
          <cell r="L30">
            <v>7.5839423213299284E-2</v>
          </cell>
          <cell r="M30">
            <v>6.0985624470709432E-2</v>
          </cell>
          <cell r="O30">
            <v>47</v>
          </cell>
          <cell r="P30">
            <v>1765</v>
          </cell>
          <cell r="Q30">
            <v>5872.2654675535032</v>
          </cell>
          <cell r="R30">
            <v>5489.9983059490114</v>
          </cell>
          <cell r="S30">
            <v>6.9629741267909662E-2</v>
          </cell>
          <cell r="T30">
            <v>5.4861677779003637E-2</v>
          </cell>
        </row>
        <row r="31">
          <cell r="H31">
            <v>47</v>
          </cell>
          <cell r="I31">
            <v>3349</v>
          </cell>
          <cell r="J31">
            <v>8127.7228323380323</v>
          </cell>
          <cell r="K31">
            <v>7537.0577485816802</v>
          </cell>
          <cell r="L31">
            <v>7.8368124997782118E-2</v>
          </cell>
          <cell r="M31">
            <v>6.3479413212802926E-2</v>
          </cell>
          <cell r="O31">
            <v>48</v>
          </cell>
          <cell r="P31">
            <v>1885</v>
          </cell>
          <cell r="Q31">
            <v>6046.1758730688525</v>
          </cell>
          <cell r="R31">
            <v>5649.7735809018541</v>
          </cell>
          <cell r="S31">
            <v>7.0162509433470355E-2</v>
          </cell>
          <cell r="T31">
            <v>5.5387090171075348E-2</v>
          </cell>
        </row>
        <row r="32">
          <cell r="H32">
            <v>48</v>
          </cell>
          <cell r="I32">
            <v>3442</v>
          </cell>
          <cell r="J32">
            <v>8351.6976850510746</v>
          </cell>
          <cell r="K32">
            <v>7747.7235502614876</v>
          </cell>
          <cell r="L32">
            <v>7.7955044584573807E-2</v>
          </cell>
          <cell r="M32">
            <v>6.3072036079461435E-2</v>
          </cell>
          <cell r="O32">
            <v>49</v>
          </cell>
          <cell r="P32">
            <v>1925</v>
          </cell>
          <cell r="Q32">
            <v>5916.7593665977574</v>
          </cell>
          <cell r="R32">
            <v>5534.0530337662285</v>
          </cell>
          <cell r="S32">
            <v>6.9154800378028902E-2</v>
          </cell>
          <cell r="T32">
            <v>5.4393294258411107E-2</v>
          </cell>
        </row>
        <row r="33">
          <cell r="H33">
            <v>49</v>
          </cell>
          <cell r="I33">
            <v>3642</v>
          </cell>
          <cell r="J33">
            <v>8528.4465131262114</v>
          </cell>
          <cell r="K33">
            <v>7909.6206232839286</v>
          </cell>
          <cell r="L33">
            <v>7.8237113929410906E-2</v>
          </cell>
          <cell r="M33">
            <v>6.3350210975750443E-2</v>
          </cell>
          <cell r="O33">
            <v>50</v>
          </cell>
          <cell r="P33">
            <v>1970</v>
          </cell>
          <cell r="Q33">
            <v>6041.5809233070022</v>
          </cell>
          <cell r="R33">
            <v>5688.0402690355304</v>
          </cell>
          <cell r="S33">
            <v>6.2155089899076588E-2</v>
          </cell>
          <cell r="T33">
            <v>4.7490226724927531E-2</v>
          </cell>
        </row>
        <row r="34">
          <cell r="H34">
            <v>50</v>
          </cell>
          <cell r="I34">
            <v>3706</v>
          </cell>
          <cell r="J34">
            <v>8708.1872220505138</v>
          </cell>
          <cell r="K34">
            <v>8052.735747436579</v>
          </cell>
          <cell r="L34">
            <v>8.1394881835354482E-2</v>
          </cell>
          <cell r="M34">
            <v>6.6464380508239218E-2</v>
          </cell>
          <cell r="O34">
            <v>51</v>
          </cell>
          <cell r="P34">
            <v>2055</v>
          </cell>
          <cell r="Q34">
            <v>5988.4633243347316</v>
          </cell>
          <cell r="R34">
            <v>5610.9289537712839</v>
          </cell>
          <cell r="S34">
            <v>6.7285537506172721E-2</v>
          </cell>
          <cell r="T34">
            <v>5.2549839749677307E-2</v>
          </cell>
        </row>
        <row r="35">
          <cell r="H35">
            <v>51</v>
          </cell>
          <cell r="I35">
            <v>3740</v>
          </cell>
          <cell r="J35">
            <v>8858.1864431615813</v>
          </cell>
          <cell r="K35">
            <v>8216.5653502673758</v>
          </cell>
          <cell r="L35">
            <v>7.8088722664796384E-2</v>
          </cell>
          <cell r="M35">
            <v>6.3203868505716354E-2</v>
          </cell>
          <cell r="O35">
            <v>52</v>
          </cell>
          <cell r="P35">
            <v>1808</v>
          </cell>
          <cell r="Q35">
            <v>5997.538178043028</v>
          </cell>
          <cell r="R35">
            <v>5653.0236504424738</v>
          </cell>
          <cell r="S35">
            <v>6.0943408148237399E-2</v>
          </cell>
          <cell r="T35">
            <v>4.6295274307926348E-2</v>
          </cell>
        </row>
        <row r="36">
          <cell r="H36">
            <v>52</v>
          </cell>
          <cell r="I36">
            <v>3624</v>
          </cell>
          <cell r="J36">
            <v>8990.717502756097</v>
          </cell>
          <cell r="K36">
            <v>8342.1307064017656</v>
          </cell>
          <cell r="L36">
            <v>7.7748337826522462E-2</v>
          </cell>
          <cell r="M36">
            <v>6.2868183260870181E-2</v>
          </cell>
          <cell r="O36">
            <v>53</v>
          </cell>
          <cell r="P36">
            <v>1779</v>
          </cell>
          <cell r="Q36">
            <v>5976.3573973357106</v>
          </cell>
          <cell r="R36">
            <v>5617.4916863406443</v>
          </cell>
          <cell r="S36">
            <v>6.3883621201910268E-2</v>
          </cell>
          <cell r="T36">
            <v>4.9194892704053528E-2</v>
          </cell>
        </row>
        <row r="37">
          <cell r="H37">
            <v>53</v>
          </cell>
          <cell r="I37">
            <v>3534</v>
          </cell>
          <cell r="J37">
            <v>9274.8502172287663</v>
          </cell>
          <cell r="K37">
            <v>8610.424286926991</v>
          </cell>
          <cell r="L37">
            <v>7.7165295014620661E-2</v>
          </cell>
          <cell r="M37">
            <v>6.2293190349724581E-2</v>
          </cell>
          <cell r="O37">
            <v>54</v>
          </cell>
          <cell r="P37">
            <v>2007</v>
          </cell>
          <cell r="Q37">
            <v>6060.5714815612091</v>
          </cell>
          <cell r="R37">
            <v>5725.1099601395063</v>
          </cell>
          <cell r="S37">
            <v>5.8594773507813835E-2</v>
          </cell>
          <cell r="T37">
            <v>4.3979066575753345E-2</v>
          </cell>
        </row>
        <row r="38">
          <cell r="H38">
            <v>54</v>
          </cell>
          <cell r="I38">
            <v>3967</v>
          </cell>
          <cell r="J38">
            <v>9427.9421017846089</v>
          </cell>
          <cell r="K38">
            <v>8745.9242248550327</v>
          </cell>
          <cell r="L38">
            <v>7.7981224098803592E-2</v>
          </cell>
          <cell r="M38">
            <v>6.3097854140832021E-2</v>
          </cell>
          <cell r="O38">
            <v>55</v>
          </cell>
          <cell r="P38">
            <v>1719</v>
          </cell>
          <cell r="Q38">
            <v>6117.2891186441775</v>
          </cell>
          <cell r="R38">
            <v>5784.2000814427047</v>
          </cell>
          <cell r="S38">
            <v>5.758601578636835E-2</v>
          </cell>
          <cell r="T38">
            <v>4.2984236475708482E-2</v>
          </cell>
        </row>
        <row r="39">
          <cell r="H39">
            <v>55</v>
          </cell>
          <cell r="I39">
            <v>3619</v>
          </cell>
          <cell r="J39">
            <v>9157.9702484076042</v>
          </cell>
          <cell r="K39">
            <v>8532.860502901367</v>
          </cell>
          <cell r="L39">
            <v>7.3259107575201377E-2</v>
          </cell>
          <cell r="M39">
            <v>5.8440934492309138E-2</v>
          </cell>
          <cell r="O39">
            <v>56</v>
          </cell>
          <cell r="P39">
            <v>1172</v>
          </cell>
          <cell r="Q39">
            <v>5650.1444925627202</v>
          </cell>
          <cell r="R39">
            <v>5347.9186945392476</v>
          </cell>
          <cell r="S39">
            <v>5.65127884857477E-2</v>
          </cell>
          <cell r="T39">
            <v>4.1925826909021469E-2</v>
          </cell>
        </row>
        <row r="40">
          <cell r="H40">
            <v>56</v>
          </cell>
          <cell r="I40">
            <v>2609</v>
          </cell>
          <cell r="J40">
            <v>9116.4367841893836</v>
          </cell>
          <cell r="K40">
            <v>8493.4024837102243</v>
          </cell>
          <cell r="L40">
            <v>7.3355089632699988E-2</v>
          </cell>
          <cell r="M40">
            <v>5.8535591353747529E-2</v>
          </cell>
          <cell r="O40">
            <v>57</v>
          </cell>
          <cell r="P40">
            <v>985</v>
          </cell>
          <cell r="Q40">
            <v>5769.9891335114608</v>
          </cell>
          <cell r="R40">
            <v>5424.9033299492421</v>
          </cell>
          <cell r="S40">
            <v>6.3611419885973852E-2</v>
          </cell>
          <cell r="T40">
            <v>4.8926449591690124E-2</v>
          </cell>
        </row>
        <row r="41">
          <cell r="H41">
            <v>57</v>
          </cell>
          <cell r="I41">
            <v>2079</v>
          </cell>
          <cell r="J41">
            <v>8948.1474303024897</v>
          </cell>
          <cell r="K41">
            <v>8367.7215199615239</v>
          </cell>
          <cell r="L41">
            <v>6.9364869392024797E-2</v>
          </cell>
          <cell r="M41">
            <v>5.4600462911267078E-2</v>
          </cell>
          <cell r="O41">
            <v>58</v>
          </cell>
          <cell r="P41">
            <v>783</v>
          </cell>
          <cell r="Q41">
            <v>5561.3172540871728</v>
          </cell>
          <cell r="R41">
            <v>5218.1653512132843</v>
          </cell>
          <cell r="S41">
            <v>6.5761025145380181E-2</v>
          </cell>
          <cell r="T41">
            <v>5.1046375883017969E-2</v>
          </cell>
        </row>
        <row r="42">
          <cell r="H42">
            <v>58</v>
          </cell>
          <cell r="I42">
            <v>1633</v>
          </cell>
          <cell r="J42">
            <v>9189.2419120475552</v>
          </cell>
          <cell r="K42">
            <v>8622.8570238824395</v>
          </cell>
          <cell r="L42">
            <v>6.5684133065922135E-2</v>
          </cell>
          <cell r="M42">
            <v>5.0970545429903424E-2</v>
          </cell>
          <cell r="O42">
            <v>59</v>
          </cell>
          <cell r="P42">
            <v>720</v>
          </cell>
          <cell r="Q42">
            <v>5381.0740711424087</v>
          </cell>
          <cell r="R42">
            <v>5108.4165555555519</v>
          </cell>
          <cell r="S42">
            <v>5.3374174290922616E-2</v>
          </cell>
          <cell r="T42">
            <v>3.8830546637990793E-2</v>
          </cell>
        </row>
        <row r="43">
          <cell r="H43">
            <v>59</v>
          </cell>
          <cell r="I43">
            <v>1531</v>
          </cell>
          <cell r="J43">
            <v>8412.6198744434387</v>
          </cell>
          <cell r="K43">
            <v>7941.3401567602841</v>
          </cell>
          <cell r="L43">
            <v>5.9345111578171794E-2</v>
          </cell>
          <cell r="M43">
            <v>4.4719044948887454E-2</v>
          </cell>
        </row>
        <row r="44">
          <cell r="H44">
            <v>60</v>
          </cell>
          <cell r="I44">
            <v>1576</v>
          </cell>
          <cell r="J44">
            <v>8212.2721800392646</v>
          </cell>
          <cell r="K44">
            <v>7733.1192639593892</v>
          </cell>
          <cell r="L44">
            <v>6.1961143973686461E-2</v>
          </cell>
          <cell r="M44">
            <v>4.7298958553931403E-2</v>
          </cell>
        </row>
        <row r="45">
          <cell r="H45">
            <v>61</v>
          </cell>
          <cell r="I45">
            <v>1426</v>
          </cell>
          <cell r="J45">
            <v>8066.8760637815667</v>
          </cell>
          <cell r="K45">
            <v>7618.2451753155883</v>
          </cell>
          <cell r="L45">
            <v>5.8889006344875705E-2</v>
          </cell>
          <cell r="M45">
            <v>4.4269237026504538E-2</v>
          </cell>
        </row>
        <row r="46">
          <cell r="H46">
            <v>62</v>
          </cell>
          <cell r="I46">
            <v>1436</v>
          </cell>
          <cell r="J46">
            <v>7726.6785599859977</v>
          </cell>
          <cell r="K46">
            <v>7321.6159122562658</v>
          </cell>
          <cell r="L46">
            <v>5.5324214296964547E-2</v>
          </cell>
          <cell r="M46">
            <v>4.0753663014758024E-2</v>
          </cell>
        </row>
        <row r="47">
          <cell r="H47">
            <v>63</v>
          </cell>
          <cell r="I47">
            <v>1337</v>
          </cell>
          <cell r="J47">
            <v>7525.3658751243074</v>
          </cell>
          <cell r="K47">
            <v>7174.6974270755481</v>
          </cell>
          <cell r="L47">
            <v>4.8875712406410754E-2</v>
          </cell>
          <cell r="M47">
            <v>3.4394193694685216E-2</v>
          </cell>
        </row>
        <row r="48">
          <cell r="H48">
            <v>64</v>
          </cell>
          <cell r="I48">
            <v>1383</v>
          </cell>
          <cell r="J48">
            <v>7534.7230587488311</v>
          </cell>
          <cell r="K48">
            <v>7188.4779754157607</v>
          </cell>
          <cell r="L48">
            <v>4.8166675131677605E-2</v>
          </cell>
          <cell r="M48">
            <v>3.3694945889228389E-2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ברים (2)"/>
      <sheetName val="נתוני בסיס"/>
      <sheetName val="חברים"/>
      <sheetName val="קרנות"/>
      <sheetName val="צבירה -"/>
      <sheetName val="ביטוח"/>
      <sheetName val="צבירה - רגבה"/>
      <sheetName val="צבירה - עצמאיים "/>
      <sheetName val="צבירה - עובדי חוץ"/>
    </sheetNames>
    <sheetDataSet>
      <sheetData sheetId="0"/>
      <sheetData sheetId="1">
        <row r="3">
          <cell r="C3">
            <v>38717</v>
          </cell>
        </row>
        <row r="4">
          <cell r="C4">
            <v>37438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ר"/>
      <sheetName val="שיעור גידול שכר"/>
      <sheetName val="KVUZUT"/>
      <sheetName val="תרשים1"/>
      <sheetName val="sachar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TAZRIM_NISAYON_KOLEL"/>
      <sheetName val="RIKUZ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PENHIZONI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2">
          <cell r="E12">
            <v>23</v>
          </cell>
          <cell r="F12">
            <v>3298.1322399999999</v>
          </cell>
          <cell r="G12">
            <v>2731.5891630000001</v>
          </cell>
          <cell r="H12">
            <v>3069.5307561748195</v>
          </cell>
          <cell r="I12">
            <v>2523.7371936496565</v>
          </cell>
          <cell r="J12">
            <v>0.11366745729865779</v>
          </cell>
          <cell r="K12">
            <v>0.13093167727584931</v>
          </cell>
        </row>
        <row r="13">
          <cell r="E13">
            <v>24</v>
          </cell>
          <cell r="F13">
            <v>3400.4210240000002</v>
          </cell>
          <cell r="G13">
            <v>2752.9466219999999</v>
          </cell>
          <cell r="H13">
            <v>3418.4365123292373</v>
          </cell>
          <cell r="I13">
            <v>2854.1743374176513</v>
          </cell>
          <cell r="J13">
            <v>8.6359436515901722E-2</v>
          </cell>
          <cell r="K13">
            <v>9.7809329662881472E-2</v>
          </cell>
        </row>
        <row r="14">
          <cell r="E14">
            <v>25</v>
          </cell>
          <cell r="F14">
            <v>3669.6524979999999</v>
          </cell>
          <cell r="G14">
            <v>2990.1212150000001</v>
          </cell>
          <cell r="H14">
            <v>3713.6507632993744</v>
          </cell>
          <cell r="I14">
            <v>3133.3392161014708</v>
          </cell>
          <cell r="J14">
            <v>6.7776606758373603E-2</v>
          </cell>
          <cell r="K14">
            <v>7.5067570446121001E-2</v>
          </cell>
        </row>
        <row r="15">
          <cell r="E15">
            <v>26</v>
          </cell>
          <cell r="F15">
            <v>3724.9117419999998</v>
          </cell>
          <cell r="G15">
            <v>3265.5000810000001</v>
          </cell>
          <cell r="H15">
            <v>3965.3494107214501</v>
          </cell>
          <cell r="I15">
            <v>3368.5513784377617</v>
          </cell>
          <cell r="J15">
            <v>5.4768752367426732E-2</v>
          </cell>
          <cell r="K15">
            <v>5.8749984619373086E-2</v>
          </cell>
        </row>
        <row r="16">
          <cell r="E16">
            <v>27</v>
          </cell>
          <cell r="F16">
            <v>4050.482223</v>
          </cell>
          <cell r="G16">
            <v>3494.1863600000001</v>
          </cell>
          <cell r="H16">
            <v>4182.5266506475746</v>
          </cell>
          <cell r="I16">
            <v>3566.4537201105486</v>
          </cell>
          <cell r="J16">
            <v>4.5553302704897103E-2</v>
          </cell>
          <cell r="K16">
            <v>4.6709110389920649E-2</v>
          </cell>
        </row>
        <row r="17">
          <cell r="E17">
            <v>28</v>
          </cell>
          <cell r="F17">
            <v>4273.8288920000005</v>
          </cell>
          <cell r="G17">
            <v>3735.2488939999998</v>
          </cell>
          <cell r="H17">
            <v>4373.0545532358228</v>
          </cell>
          <cell r="I17">
            <v>3733.0396006237352</v>
          </cell>
          <cell r="J17">
            <v>3.9031776788218453E-2</v>
          </cell>
          <cell r="K17">
            <v>3.7674489047953008E-2</v>
          </cell>
        </row>
        <row r="18">
          <cell r="E18">
            <v>29</v>
          </cell>
          <cell r="F18">
            <v>4545.6120629999996</v>
          </cell>
          <cell r="G18">
            <v>3926.650243</v>
          </cell>
          <cell r="H18">
            <v>4543.7426424404257</v>
          </cell>
          <cell r="I18">
            <v>3873.679960173009</v>
          </cell>
          <cell r="J18">
            <v>3.447704801731466E-2</v>
          </cell>
          <cell r="K18">
            <v>3.0841597027432721E-2</v>
          </cell>
        </row>
        <row r="19">
          <cell r="E19">
            <v>30</v>
          </cell>
          <cell r="F19">
            <v>4679.2101050000001</v>
          </cell>
          <cell r="G19">
            <v>4078.3946769999998</v>
          </cell>
          <cell r="H19">
            <v>4700.3974757021642</v>
          </cell>
          <cell r="I19">
            <v>3993.1504365179062</v>
          </cell>
          <cell r="J19">
            <v>3.1377080065794205E-2</v>
          </cell>
          <cell r="K19">
            <v>2.5670970068815802E-2</v>
          </cell>
        </row>
        <row r="20">
          <cell r="E20">
            <v>31</v>
          </cell>
          <cell r="F20">
            <v>4931.7433549999996</v>
          </cell>
          <cell r="G20">
            <v>4185.6971800000001</v>
          </cell>
          <cell r="H20">
            <v>4847.8822236383276</v>
          </cell>
          <cell r="I20">
            <v>4095.6584818540359</v>
          </cell>
          <cell r="J20">
            <v>2.9351791056463572E-2</v>
          </cell>
          <cell r="K20">
            <v>2.1782089064888099E-2</v>
          </cell>
        </row>
        <row r="21">
          <cell r="E21">
            <v>32</v>
          </cell>
          <cell r="F21">
            <v>5069.8054700000002</v>
          </cell>
          <cell r="G21">
            <v>4279.1888269999999</v>
          </cell>
          <cell r="H21">
            <v>4990.1762497329037</v>
          </cell>
          <cell r="I21">
            <v>4184.8704796851453</v>
          </cell>
          <cell r="J21">
            <v>2.8106911113903177E-2</v>
          </cell>
          <cell r="K21">
            <v>1.8893865985570191E-2</v>
          </cell>
        </row>
        <row r="22">
          <cell r="E22">
            <v>33</v>
          </cell>
          <cell r="F22">
            <v>5283.5824350000003</v>
          </cell>
          <cell r="G22">
            <v>4271.4325289999997</v>
          </cell>
          <cell r="H22">
            <v>5130.4346900268574</v>
          </cell>
          <cell r="I22">
            <v>4263.9388616952856</v>
          </cell>
          <cell r="J22">
            <v>2.7407685951975402E-2</v>
          </cell>
          <cell r="K22">
            <v>1.6789725473965067E-2</v>
          </cell>
        </row>
        <row r="23">
          <cell r="E23">
            <v>34</v>
          </cell>
          <cell r="F23">
            <v>5401.9049969999996</v>
          </cell>
          <cell r="G23">
            <v>4416.7922470000003</v>
          </cell>
          <cell r="H23">
            <v>5271.048032808234</v>
          </cell>
          <cell r="I23">
            <v>4335.529224620921</v>
          </cell>
          <cell r="J23">
            <v>2.7063624654154461E-2</v>
          </cell>
          <cell r="K23">
            <v>1.5296453804373833E-2</v>
          </cell>
        </row>
        <row r="24">
          <cell r="E24">
            <v>35</v>
          </cell>
          <cell r="F24">
            <v>5388.0357899999999</v>
          </cell>
          <cell r="G24">
            <v>4370.1269490000004</v>
          </cell>
          <cell r="H24">
            <v>5413.7016983021749</v>
          </cell>
          <cell r="I24">
            <v>4401.8474471228474</v>
          </cell>
          <cell r="J24">
            <v>2.6919458843711164E-2</v>
          </cell>
          <cell r="K24">
            <v>1.4271135083746112E-2</v>
          </cell>
        </row>
        <row r="25">
          <cell r="E25">
            <v>36</v>
          </cell>
          <cell r="F25">
            <v>5634.0913300000002</v>
          </cell>
          <cell r="G25">
            <v>4438.8806279999999</v>
          </cell>
          <cell r="H25">
            <v>5559.4356183617492</v>
          </cell>
          <cell r="I25">
            <v>4464.6668066587808</v>
          </cell>
          <cell r="J25">
            <v>2.6849523592343383E-2</v>
          </cell>
          <cell r="K25">
            <v>1.3593016528266944E-2</v>
          </cell>
        </row>
        <row r="26">
          <cell r="E26">
            <v>37</v>
          </cell>
          <cell r="F26">
            <v>5736.4682540000003</v>
          </cell>
          <cell r="G26">
            <v>4475.0612510000001</v>
          </cell>
          <cell r="H26">
            <v>5708.7038161570672</v>
          </cell>
          <cell r="I26">
            <v>4525.3550963548987</v>
          </cell>
          <cell r="J26">
            <v>2.6753913782872729E-2</v>
          </cell>
          <cell r="K26">
            <v>1.3158447073359447E-2</v>
          </cell>
        </row>
        <row r="27">
          <cell r="E27">
            <v>38</v>
          </cell>
          <cell r="F27">
            <v>5856.4165599999997</v>
          </cell>
          <cell r="G27">
            <v>4531.2685680000004</v>
          </cell>
          <cell r="H27">
            <v>5861.4339858664898</v>
          </cell>
          <cell r="I27">
            <v>4584.9017418784424</v>
          </cell>
          <cell r="J27">
            <v>2.6555461833227545E-2</v>
          </cell>
          <cell r="K27">
            <v>1.2877740844848606E-2</v>
          </cell>
        </row>
        <row r="28">
          <cell r="E28">
            <v>39</v>
          </cell>
          <cell r="F28">
            <v>6088.8910660000001</v>
          </cell>
          <cell r="G28">
            <v>4549.1345389999997</v>
          </cell>
          <cell r="H28">
            <v>6017.0870723661501</v>
          </cell>
          <cell r="I28">
            <v>4643.9449183094475</v>
          </cell>
          <cell r="J28">
            <v>2.6197024682933945E-2</v>
          </cell>
          <cell r="K28">
            <v>1.2673222817867202E-2</v>
          </cell>
        </row>
        <row r="29">
          <cell r="E29">
            <v>40</v>
          </cell>
          <cell r="F29">
            <v>6347.9518900000003</v>
          </cell>
          <cell r="G29">
            <v>4713.7278310000002</v>
          </cell>
          <cell r="H29">
            <v>6174.7168509202893</v>
          </cell>
          <cell r="I29">
            <v>4702.7986670130849</v>
          </cell>
          <cell r="J29">
            <v>2.5638852723739225E-2</v>
          </cell>
          <cell r="K29">
            <v>1.2477962518430363E-2</v>
          </cell>
        </row>
        <row r="30">
          <cell r="E30">
            <v>41</v>
          </cell>
          <cell r="F30">
            <v>6278.1189260000001</v>
          </cell>
          <cell r="G30">
            <v>4743.9027690000003</v>
          </cell>
          <cell r="H30">
            <v>6333.029506871826</v>
          </cell>
          <cell r="I30">
            <v>4761.4800125117981</v>
          </cell>
          <cell r="J30">
            <v>2.4855988478975632E-2</v>
          </cell>
          <cell r="K30">
            <v>1.2234865355384983E-2</v>
          </cell>
        </row>
        <row r="31">
          <cell r="E31">
            <v>42</v>
          </cell>
          <cell r="F31">
            <v>6457.3620300000002</v>
          </cell>
          <cell r="G31">
            <v>4876.586327</v>
          </cell>
          <cell r="H31">
            <v>6490.4432153316448</v>
          </cell>
          <cell r="I31">
            <v>4819.736079357237</v>
          </cell>
          <cell r="J31">
            <v>2.3835738239364135E-2</v>
          </cell>
          <cell r="K31">
            <v>1.189590647733052E-2</v>
          </cell>
        </row>
        <row r="32">
          <cell r="E32">
            <v>43</v>
          </cell>
          <cell r="F32">
            <v>6574.7274950000001</v>
          </cell>
          <cell r="G32">
            <v>4839.7049969999998</v>
          </cell>
          <cell r="H32">
            <v>6645.147720869747</v>
          </cell>
          <cell r="I32">
            <v>4877.0712090026864</v>
          </cell>
          <cell r="J32">
            <v>2.2575298945433531E-2</v>
          </cell>
          <cell r="K32">
            <v>1.1421376741258316E-2</v>
          </cell>
        </row>
        <row r="33">
          <cell r="E33">
            <v>44</v>
          </cell>
          <cell r="F33">
            <v>6696.7947880000002</v>
          </cell>
          <cell r="G33">
            <v>4920.3139069999997</v>
          </cell>
          <cell r="H33">
            <v>6795.1639172049472</v>
          </cell>
          <cell r="I33">
            <v>4932.7740766746501</v>
          </cell>
          <cell r="J33">
            <v>2.1079625368167543E-2</v>
          </cell>
          <cell r="K33">
            <v>1.0779072940403589E-2</v>
          </cell>
        </row>
        <row r="34">
          <cell r="E34">
            <v>45</v>
          </cell>
          <cell r="F34">
            <v>6689.8433050000003</v>
          </cell>
          <cell r="G34">
            <v>5016.4730740000005</v>
          </cell>
          <cell r="H34">
            <v>6938.4034268949181</v>
          </cell>
          <cell r="I34">
            <v>4985.9448082456584</v>
          </cell>
          <cell r="J34">
            <v>1.9359605642254252E-2</v>
          </cell>
          <cell r="K34">
            <v>9.9434090762788863E-3</v>
          </cell>
        </row>
        <row r="35">
          <cell r="E35">
            <v>46</v>
          </cell>
          <cell r="F35">
            <v>6949.2751740000003</v>
          </cell>
          <cell r="G35">
            <v>5038.7011570000004</v>
          </cell>
          <cell r="H35">
            <v>7072.7281810264685</v>
          </cell>
          <cell r="I35">
            <v>5035.5220971057934</v>
          </cell>
          <cell r="J35">
            <v>1.7430588978472938E-2</v>
          </cell>
          <cell r="K35">
            <v>8.8944548481073582E-3</v>
          </cell>
        </row>
        <row r="36">
          <cell r="E36">
            <v>47</v>
          </cell>
          <cell r="F36">
            <v>6988.5242269999999</v>
          </cell>
          <cell r="G36">
            <v>5040.0336090000001</v>
          </cell>
          <cell r="H36">
            <v>7196.0099989064038</v>
          </cell>
          <cell r="I36">
            <v>5080.3103210351474</v>
          </cell>
          <cell r="J36">
            <v>1.5311286235098365E-2</v>
          </cell>
          <cell r="K36">
            <v>7.6169240843777519E-3</v>
          </cell>
        </row>
        <row r="37">
          <cell r="E37">
            <v>48</v>
          </cell>
          <cell r="F37">
            <v>7223.6038820000003</v>
          </cell>
          <cell r="G37">
            <v>5107.2772290000003</v>
          </cell>
          <cell r="H37">
            <v>7306.1901677502901</v>
          </cell>
          <cell r="I37">
            <v>5119.0066590755523</v>
          </cell>
          <cell r="J37">
            <v>1.3023046545356687E-2</v>
          </cell>
          <cell r="K37">
            <v>6.0991421592697659E-3</v>
          </cell>
        </row>
        <row r="38">
          <cell r="E38">
            <v>49</v>
          </cell>
          <cell r="F38">
            <v>7311.0282779999998</v>
          </cell>
          <cell r="G38">
            <v>5084.890042</v>
          </cell>
          <cell r="H38">
            <v>7401.3390223741299</v>
          </cell>
          <cell r="I38">
            <v>5150.2282084035032</v>
          </cell>
          <cell r="J38">
            <v>1.0589503098338948E-2</v>
          </cell>
          <cell r="K38">
            <v>4.3320202319243606E-3</v>
          </cell>
        </row>
        <row r="39">
          <cell r="E39">
            <v>50</v>
          </cell>
          <cell r="F39">
            <v>7430.8144089999996</v>
          </cell>
          <cell r="G39">
            <v>5236.0559599999997</v>
          </cell>
          <cell r="H39">
            <v>7479.7155248834169</v>
          </cell>
          <cell r="I39">
            <v>5172.5391012013351</v>
          </cell>
          <cell r="J39">
            <v>8.0365783003795155E-3</v>
          </cell>
          <cell r="K39">
            <v>2.308058014636627E-3</v>
          </cell>
        </row>
        <row r="40">
          <cell r="E40">
            <v>51</v>
          </cell>
          <cell r="F40">
            <v>7643.2752920000003</v>
          </cell>
          <cell r="G40">
            <v>5148.9517720000003</v>
          </cell>
          <cell r="H40">
            <v>7539.8268443637062</v>
          </cell>
          <cell r="I40">
            <v>5184.4776215298843</v>
          </cell>
          <cell r="J40">
            <v>5.3928416456767714E-3</v>
          </cell>
          <cell r="K40">
            <v>2.0387911420449711E-5</v>
          </cell>
        </row>
        <row r="41">
          <cell r="E41">
            <v>52</v>
          </cell>
          <cell r="F41">
            <v>7765.4596629999996</v>
          </cell>
          <cell r="G41">
            <v>5202.8382689999999</v>
          </cell>
          <cell r="H41">
            <v>7580.4879365711822</v>
          </cell>
          <cell r="I41">
            <v>5184.583322200393</v>
          </cell>
          <cell r="J41">
            <v>2.6902208963308638E-3</v>
          </cell>
          <cell r="K41">
            <v>-2.5381365745132944E-3</v>
          </cell>
        </row>
        <row r="42">
          <cell r="E42">
            <v>53</v>
          </cell>
          <cell r="F42">
            <v>7851.2041170000002</v>
          </cell>
          <cell r="G42">
            <v>5304.5255989999996</v>
          </cell>
          <cell r="H42">
            <v>7600.8811236225301</v>
          </cell>
          <cell r="I42">
            <v>5171.4241416467048</v>
          </cell>
          <cell r="J42">
            <v>-3.4923574500411725E-5</v>
          </cell>
          <cell r="K42">
            <v>-5.375815266346784E-3</v>
          </cell>
        </row>
        <row r="43">
          <cell r="E43">
            <v>54</v>
          </cell>
          <cell r="F43">
            <v>7720.9711269999998</v>
          </cell>
          <cell r="G43">
            <v>5238.4665379999997</v>
          </cell>
          <cell r="H43">
            <v>7600.6156736843404</v>
          </cell>
          <cell r="I43">
            <v>5143.6235207972859</v>
          </cell>
          <cell r="J43">
            <v>-2.7403428766451521E-3</v>
          </cell>
          <cell r="K43">
            <v>-8.5029552945625753E-3</v>
          </cell>
        </row>
        <row r="44">
          <cell r="E44">
            <v>55</v>
          </cell>
          <cell r="F44">
            <v>7701.2351820000003</v>
          </cell>
          <cell r="G44">
            <v>5165.0795049999997</v>
          </cell>
          <cell r="H44">
            <v>7579.7873806648422</v>
          </cell>
          <cell r="I44">
            <v>5099.8875199478862</v>
          </cell>
          <cell r="J44">
            <v>-5.3760395529977023E-3</v>
          </cell>
          <cell r="K44">
            <v>-1.1932730688134274E-2</v>
          </cell>
        </row>
        <row r="45">
          <cell r="E45">
            <v>56</v>
          </cell>
          <cell r="F45">
            <v>7959.2279580000004</v>
          </cell>
          <cell r="G45">
            <v>5085.1662919999999</v>
          </cell>
          <cell r="H45">
            <v>7539.0381439030753</v>
          </cell>
          <cell r="I45">
            <v>5039.0319356325708</v>
          </cell>
          <cell r="J45">
            <v>-7.8819863900811971E-3</v>
          </cell>
          <cell r="K45">
            <v>-1.5682083214586529E-2</v>
          </cell>
        </row>
        <row r="46">
          <cell r="E46">
            <v>57</v>
          </cell>
          <cell r="F46">
            <v>7586.6509690000003</v>
          </cell>
          <cell r="G46">
            <v>4947.875497</v>
          </cell>
          <cell r="H46">
            <v>7479.6155478585279</v>
          </cell>
          <cell r="I46">
            <v>4960.0094174970218</v>
          </cell>
          <cell r="J46">
            <v>-1.0185430730775047E-2</v>
          </cell>
          <cell r="K46">
            <v>-1.977271091090016E-2</v>
          </cell>
        </row>
        <row r="47">
          <cell r="E47">
            <v>58</v>
          </cell>
          <cell r="F47">
            <v>7076.4581660000003</v>
          </cell>
          <cell r="G47">
            <v>4611.6197929999998</v>
          </cell>
          <cell r="H47">
            <v>7403.4324418029864</v>
          </cell>
          <cell r="I47">
            <v>4861.9365851695111</v>
          </cell>
          <cell r="J47">
            <v>-1.2197845121638684E-2</v>
          </cell>
          <cell r="K47">
            <v>-2.423220417854377E-2</v>
          </cell>
        </row>
        <row r="48">
          <cell r="E48">
            <v>59</v>
          </cell>
          <cell r="F48">
            <v>7265.1940240000004</v>
          </cell>
          <cell r="G48">
            <v>4372.8749090000001</v>
          </cell>
          <cell r="H48">
            <v>7313.1265195093583</v>
          </cell>
          <cell r="I48">
            <v>4744.1211451345516</v>
          </cell>
          <cell r="J48">
            <v>-1.3811687832542385E-2</v>
          </cell>
          <cell r="K48">
            <v>-2.9095407412503382E-2</v>
          </cell>
        </row>
        <row r="49">
          <cell r="E49">
            <v>60</v>
          </cell>
          <cell r="F49">
            <v>7034.1764139999996</v>
          </cell>
          <cell r="G49">
            <v>4992.1493090000004</v>
          </cell>
          <cell r="H49">
            <v>7212.1198989420081</v>
          </cell>
          <cell r="I49">
            <v>4606.0890076025898</v>
          </cell>
          <cell r="J49">
            <v>-1.4897311539423641E-2</v>
          </cell>
        </row>
        <row r="50">
          <cell r="E50">
            <v>61</v>
          </cell>
          <cell r="F50">
            <v>6924.0694439999997</v>
          </cell>
          <cell r="H50">
            <v>7104.6787019477924</v>
          </cell>
          <cell r="J50">
            <v>-1.5300631114161467E-2</v>
          </cell>
        </row>
        <row r="51">
          <cell r="E51">
            <v>62</v>
          </cell>
          <cell r="F51">
            <v>6729.6050050000003</v>
          </cell>
          <cell r="H51">
            <v>6995.9726339446497</v>
          </cell>
          <cell r="J51">
            <v>-1.4842549530168281E-2</v>
          </cell>
        </row>
        <row r="52">
          <cell r="E52">
            <v>63</v>
          </cell>
          <cell r="F52">
            <v>6987.392957</v>
          </cell>
          <cell r="H52">
            <v>6892.1345636136248</v>
          </cell>
          <cell r="J52">
            <v>-1.3321629195968132E-2</v>
          </cell>
        </row>
        <row r="53">
          <cell r="E53">
            <v>64</v>
          </cell>
          <cell r="F53">
            <v>6858.6166119999998</v>
          </cell>
          <cell r="H53">
            <v>6800.3201025884482</v>
          </cell>
          <cell r="J53">
            <v>-1.0521992548205183E-2</v>
          </cell>
        </row>
        <row r="54">
          <cell r="E54">
            <v>65</v>
          </cell>
          <cell r="F54">
            <v>6885.5130049999998</v>
          </cell>
          <cell r="H54">
            <v>6728.7671851436025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Pei (2)"/>
      <sheetName val="NetPei"/>
      <sheetName val="NetPen"/>
      <sheetName val="Q"/>
      <sheetName val="שיפור תמותה"/>
      <sheetName val="ריבית"/>
      <sheetName val="NetKlali"/>
      <sheetName val="DohRaioni"/>
      <sheetName val="HalukatOdafim"/>
      <sheetName val="DohTesuaa"/>
      <sheetName val="DohSofi"/>
      <sheetName val="TNUAA"/>
      <sheetName val="TazrimPenZakai"/>
      <sheetName val="TazrimPenZakaiHadpasa"/>
      <sheetName val="TazrimPen"/>
      <sheetName val="TazrimPenHadpasa"/>
      <sheetName val="RikuzNet"/>
      <sheetName val="PeiG"/>
      <sheetName val="PeiN"/>
      <sheetName val="PeiGN"/>
      <sheetName val="MukG"/>
      <sheetName val="MukN"/>
      <sheetName val="MukGN"/>
      <sheetName val="PenZakaiG"/>
      <sheetName val="PenZakaiN"/>
      <sheetName val="PenZakaiGN"/>
      <sheetName val="PenHadG"/>
      <sheetName val="PenHadN"/>
      <sheetName val="PenHadGN"/>
      <sheetName val="גיליון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7">
          <cell r="H37">
            <v>0</v>
          </cell>
        </row>
      </sheetData>
      <sheetData sheetId="8">
        <row r="15">
          <cell r="F15">
            <v>18857</v>
          </cell>
        </row>
        <row r="16">
          <cell r="F16">
            <v>0</v>
          </cell>
        </row>
      </sheetData>
      <sheetData sheetId="9">
        <row r="22">
          <cell r="F22">
            <v>0</v>
          </cell>
        </row>
        <row r="24">
          <cell r="H24">
            <v>0</v>
          </cell>
        </row>
        <row r="32">
          <cell r="H32">
            <v>0</v>
          </cell>
        </row>
      </sheetData>
      <sheetData sheetId="10"/>
      <sheetData sheetId="11"/>
      <sheetData sheetId="12">
        <row r="2">
          <cell r="AE2">
            <v>9.6912389111236785E-2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pageSetUpPr fitToPage="1"/>
  </sheetPr>
  <dimension ref="C7:AD58"/>
  <sheetViews>
    <sheetView showGridLines="0" tabSelected="1" zoomScale="75" workbookViewId="0">
      <selection activeCell="F14" sqref="F14"/>
    </sheetView>
  </sheetViews>
  <sheetFormatPr defaultRowHeight="12.75" x14ac:dyDescent="0.2"/>
  <cols>
    <col min="3" max="3" width="9.85546875" bestFit="1" customWidth="1"/>
    <col min="4" max="4" width="11" bestFit="1" customWidth="1"/>
    <col min="5" max="5" width="15.140625" customWidth="1"/>
    <col min="6" max="6" width="15.140625" bestFit="1" customWidth="1"/>
    <col min="7" max="7" width="21.140625" customWidth="1"/>
    <col min="8" max="8" width="14.5703125" bestFit="1" customWidth="1"/>
    <col min="9" max="9" width="18" bestFit="1" customWidth="1"/>
    <col min="10" max="10" width="26.85546875" customWidth="1"/>
    <col min="11" max="11" width="19.85546875" customWidth="1"/>
  </cols>
  <sheetData>
    <row r="7" spans="4:30" ht="20.25" x14ac:dyDescent="0.3">
      <c r="E7" s="78" t="s">
        <v>0</v>
      </c>
      <c r="F7" s="78"/>
      <c r="G7" s="78"/>
      <c r="H7" s="78"/>
      <c r="I7" s="78"/>
      <c r="J7" s="78"/>
      <c r="K7" s="1"/>
      <c r="L7" s="1"/>
      <c r="M7" s="1"/>
    </row>
    <row r="8" spans="4:30" ht="16.5" x14ac:dyDescent="0.25">
      <c r="E8" s="79" t="s">
        <v>1</v>
      </c>
      <c r="F8" s="79"/>
      <c r="G8" s="79"/>
      <c r="H8" s="79"/>
      <c r="I8" s="79"/>
      <c r="J8" s="79"/>
      <c r="K8" s="2"/>
      <c r="L8" s="2"/>
      <c r="M8" s="2"/>
    </row>
    <row r="9" spans="4:30" ht="16.5" x14ac:dyDescent="0.25">
      <c r="E9" s="3"/>
      <c r="F9" s="3"/>
      <c r="G9" s="4"/>
      <c r="H9" s="3"/>
      <c r="I9" s="3"/>
      <c r="J9" s="2"/>
      <c r="K9" s="4"/>
    </row>
    <row r="10" spans="4:30" ht="16.5" x14ac:dyDescent="0.25">
      <c r="E10" s="5"/>
      <c r="F10" s="5"/>
      <c r="G10" s="4"/>
      <c r="H10" s="5"/>
      <c r="I10" s="5"/>
      <c r="J10" s="6"/>
      <c r="K10" s="4"/>
      <c r="AD10">
        <v>0</v>
      </c>
    </row>
    <row r="11" spans="4:30" ht="18" x14ac:dyDescent="0.2">
      <c r="E11" s="7" t="s">
        <v>2</v>
      </c>
      <c r="F11" s="7" t="s">
        <v>3</v>
      </c>
      <c r="G11" s="8" t="s">
        <v>4</v>
      </c>
      <c r="H11" s="7" t="str">
        <f>E11</f>
        <v>12/2013</v>
      </c>
      <c r="I11" s="7" t="str">
        <f>F11</f>
        <v>3/2014</v>
      </c>
      <c r="J11" s="8" t="s">
        <v>5</v>
      </c>
    </row>
    <row r="12" spans="4:30" ht="16.5" x14ac:dyDescent="0.25">
      <c r="E12" s="9"/>
      <c r="F12" s="10"/>
      <c r="G12" s="11"/>
      <c r="H12" s="9"/>
      <c r="I12" s="12"/>
      <c r="J12" s="13"/>
    </row>
    <row r="13" spans="4:30" ht="16.5" x14ac:dyDescent="0.25">
      <c r="E13" s="14"/>
      <c r="F13" s="15"/>
      <c r="G13" s="16"/>
      <c r="H13" s="14"/>
      <c r="I13" s="17"/>
      <c r="J13" s="18"/>
    </row>
    <row r="14" spans="4:30" ht="49.5" x14ac:dyDescent="0.25">
      <c r="D14" s="19"/>
      <c r="E14" s="20">
        <v>17365</v>
      </c>
      <c r="F14" s="21">
        <f>++ROUND([4]HalukatOdafim!F15-F16,0)</f>
        <v>18857</v>
      </c>
      <c r="G14" s="22" t="s">
        <v>6</v>
      </c>
      <c r="H14" s="23">
        <f>E14</f>
        <v>17365</v>
      </c>
      <c r="I14" s="24">
        <f>+ROUND(F14+F15+F16,0)</f>
        <v>18857</v>
      </c>
      <c r="J14" s="25" t="s">
        <v>7</v>
      </c>
    </row>
    <row r="15" spans="4:30" ht="16.5" x14ac:dyDescent="0.25">
      <c r="D15" s="19"/>
      <c r="E15" s="20">
        <v>0</v>
      </c>
      <c r="F15" s="21">
        <f>+ROUND([4]HalukatOdafim!F16,0)</f>
        <v>0</v>
      </c>
      <c r="G15" s="26" t="s">
        <v>8</v>
      </c>
      <c r="H15" s="27"/>
      <c r="I15" s="28"/>
      <c r="J15" s="18"/>
    </row>
    <row r="16" spans="4:30" ht="33" x14ac:dyDescent="0.25">
      <c r="D16" s="19"/>
      <c r="E16" s="20">
        <v>0</v>
      </c>
      <c r="F16" s="21">
        <v>0</v>
      </c>
      <c r="G16" s="26" t="s">
        <v>9</v>
      </c>
      <c r="H16" s="27"/>
      <c r="I16" s="28"/>
      <c r="J16" s="25"/>
    </row>
    <row r="17" spans="3:11" ht="16.5" x14ac:dyDescent="0.25">
      <c r="D17" s="19"/>
      <c r="E17" s="29"/>
      <c r="F17" s="30"/>
      <c r="G17" s="31"/>
      <c r="H17" s="32"/>
      <c r="I17" s="31"/>
      <c r="J17" s="33"/>
    </row>
    <row r="18" spans="3:11" ht="16.5" hidden="1" x14ac:dyDescent="0.25">
      <c r="E18" s="29"/>
      <c r="F18" s="30"/>
      <c r="G18" s="34" t="s">
        <v>10</v>
      </c>
      <c r="H18" s="35"/>
      <c r="I18" s="36"/>
      <c r="J18" s="33"/>
      <c r="K18" s="37"/>
    </row>
    <row r="19" spans="3:11" ht="16.5" hidden="1" x14ac:dyDescent="0.25">
      <c r="D19" s="19"/>
      <c r="E19" s="29">
        <v>0</v>
      </c>
      <c r="F19" s="30">
        <v>0</v>
      </c>
      <c r="G19" s="38" t="s">
        <v>11</v>
      </c>
      <c r="H19" s="23"/>
      <c r="I19" s="24"/>
      <c r="J19" s="25"/>
      <c r="K19" s="39"/>
    </row>
    <row r="20" spans="3:11" ht="16.5" hidden="1" x14ac:dyDescent="0.25">
      <c r="D20" s="19"/>
      <c r="E20" s="29">
        <v>0</v>
      </c>
      <c r="F20" s="30">
        <v>0</v>
      </c>
      <c r="G20" s="38" t="s">
        <v>12</v>
      </c>
      <c r="H20" s="23"/>
      <c r="I20" s="24"/>
      <c r="J20" s="25"/>
      <c r="K20" s="39"/>
    </row>
    <row r="21" spans="3:11" ht="16.5" hidden="1" x14ac:dyDescent="0.25">
      <c r="D21" s="19"/>
      <c r="E21" s="29">
        <v>0</v>
      </c>
      <c r="F21" s="30">
        <v>0</v>
      </c>
      <c r="G21" s="38" t="s">
        <v>13</v>
      </c>
      <c r="H21" s="23"/>
      <c r="I21" s="24"/>
      <c r="J21" s="25"/>
      <c r="K21" s="39"/>
    </row>
    <row r="22" spans="3:11" ht="18.75" hidden="1" x14ac:dyDescent="0.4">
      <c r="D22" s="19"/>
      <c r="E22" s="40">
        <v>0</v>
      </c>
      <c r="F22" s="41">
        <f>+[4]DohTesuaa!F22</f>
        <v>0</v>
      </c>
      <c r="G22" s="42" t="s">
        <v>14</v>
      </c>
      <c r="H22" s="23"/>
      <c r="I22" s="24"/>
      <c r="J22" s="25"/>
      <c r="K22" s="39"/>
    </row>
    <row r="23" spans="3:11" ht="16.5" hidden="1" x14ac:dyDescent="0.25">
      <c r="D23" s="19"/>
      <c r="E23" s="43">
        <v>0</v>
      </c>
      <c r="F23" s="44">
        <f>SUM(F19:F22)</f>
        <v>0</v>
      </c>
      <c r="G23" s="34" t="s">
        <v>15</v>
      </c>
      <c r="H23" s="23"/>
      <c r="I23" s="24"/>
      <c r="J23" s="25"/>
      <c r="K23" s="39"/>
    </row>
    <row r="24" spans="3:11" ht="66" hidden="1" x14ac:dyDescent="0.25">
      <c r="D24" s="19"/>
      <c r="E24" s="29">
        <v>0</v>
      </c>
      <c r="F24" s="30">
        <v>0</v>
      </c>
      <c r="G24" s="45" t="s">
        <v>16</v>
      </c>
      <c r="H24" s="29">
        <v>0</v>
      </c>
      <c r="I24" s="46">
        <f>+ROUND([4]DohTesuaa!H24,0)</f>
        <v>0</v>
      </c>
      <c r="J24" s="25" t="s">
        <v>17</v>
      </c>
    </row>
    <row r="25" spans="3:11" ht="16.5" x14ac:dyDescent="0.25">
      <c r="D25" s="19"/>
      <c r="E25" s="20"/>
      <c r="F25" s="21"/>
      <c r="G25" s="47"/>
      <c r="H25" s="32"/>
      <c r="I25" s="31"/>
      <c r="J25" s="33"/>
    </row>
    <row r="26" spans="3:11" ht="16.5" x14ac:dyDescent="0.25">
      <c r="D26" s="19"/>
      <c r="E26" s="29"/>
      <c r="F26" s="30"/>
      <c r="G26" s="48" t="s">
        <v>18</v>
      </c>
      <c r="H26" s="35"/>
      <c r="I26" s="36"/>
      <c r="J26" s="33"/>
    </row>
    <row r="27" spans="3:11" ht="16.5" x14ac:dyDescent="0.25">
      <c r="D27" s="19"/>
      <c r="E27" s="29">
        <v>0</v>
      </c>
      <c r="F27" s="30">
        <v>0</v>
      </c>
      <c r="G27" s="38" t="s">
        <v>11</v>
      </c>
      <c r="H27" s="29"/>
      <c r="I27" s="46"/>
      <c r="J27" s="25"/>
    </row>
    <row r="28" spans="3:11" ht="16.5" x14ac:dyDescent="0.25">
      <c r="D28" s="19"/>
      <c r="E28" s="29">
        <v>0</v>
      </c>
      <c r="F28" s="30">
        <v>0</v>
      </c>
      <c r="G28" s="38" t="s">
        <v>12</v>
      </c>
      <c r="H28" s="29"/>
      <c r="I28" s="46"/>
      <c r="J28" s="25"/>
    </row>
    <row r="29" spans="3:11" ht="16.5" x14ac:dyDescent="0.25">
      <c r="D29" s="19"/>
      <c r="E29" s="29">
        <v>0</v>
      </c>
      <c r="F29" s="30">
        <v>0</v>
      </c>
      <c r="G29" s="38" t="s">
        <v>13</v>
      </c>
      <c r="H29" s="29"/>
      <c r="I29" s="46"/>
      <c r="J29" s="25"/>
    </row>
    <row r="30" spans="3:11" ht="18.75" x14ac:dyDescent="0.4">
      <c r="D30" s="19"/>
      <c r="E30" s="40">
        <v>0</v>
      </c>
      <c r="F30" s="41">
        <v>0</v>
      </c>
      <c r="G30" s="42" t="s">
        <v>14</v>
      </c>
      <c r="H30" s="29"/>
      <c r="I30" s="46"/>
      <c r="J30" s="25"/>
    </row>
    <row r="31" spans="3:11" ht="16.5" x14ac:dyDescent="0.25">
      <c r="C31" s="49"/>
      <c r="D31" s="19"/>
      <c r="E31" s="43">
        <v>0</v>
      </c>
      <c r="F31" s="44">
        <f>SUM(F27:F30)</f>
        <v>0</v>
      </c>
      <c r="G31" s="34" t="s">
        <v>15</v>
      </c>
      <c r="H31" s="29"/>
      <c r="I31" s="46"/>
      <c r="J31" s="25"/>
    </row>
    <row r="32" spans="3:11" ht="66" x14ac:dyDescent="0.25">
      <c r="D32" s="19"/>
      <c r="E32" s="20">
        <v>0</v>
      </c>
      <c r="F32" s="21">
        <v>0</v>
      </c>
      <c r="G32" s="45" t="s">
        <v>19</v>
      </c>
      <c r="H32" s="29">
        <v>0</v>
      </c>
      <c r="I32" s="46">
        <f>+ROUND([4]DohTesuaa!H32,0)</f>
        <v>0</v>
      </c>
      <c r="J32" s="25" t="s">
        <v>20</v>
      </c>
    </row>
    <row r="33" spans="4:10" ht="16.5" x14ac:dyDescent="0.25">
      <c r="D33" s="19"/>
      <c r="E33" s="20"/>
      <c r="F33" s="21"/>
      <c r="G33" s="47"/>
      <c r="H33" s="32"/>
      <c r="I33" s="31"/>
      <c r="J33" s="33"/>
    </row>
    <row r="34" spans="4:10" ht="16.5" x14ac:dyDescent="0.25">
      <c r="D34" s="19"/>
      <c r="E34" s="20">
        <v>0</v>
      </c>
      <c r="F34" s="21">
        <f>+F36-F32-F31-F24-F23-F15-F14-F16</f>
        <v>0</v>
      </c>
      <c r="G34" s="47" t="s">
        <v>21</v>
      </c>
      <c r="H34" s="32"/>
      <c r="I34" s="31"/>
      <c r="J34" s="33"/>
    </row>
    <row r="35" spans="4:10" ht="16.5" x14ac:dyDescent="0.25">
      <c r="D35" s="19"/>
      <c r="E35" s="50"/>
      <c r="F35" s="51"/>
      <c r="G35" s="52"/>
      <c r="H35" s="53"/>
      <c r="I35" s="52"/>
      <c r="J35" s="54"/>
    </row>
    <row r="36" spans="4:10" ht="17.25" thickBot="1" x14ac:dyDescent="0.3">
      <c r="D36" s="21"/>
      <c r="E36" s="55">
        <v>17365</v>
      </c>
      <c r="F36" s="55">
        <f>+I36</f>
        <v>18857</v>
      </c>
      <c r="G36" s="56" t="s">
        <v>22</v>
      </c>
      <c r="H36" s="55">
        <f>E36</f>
        <v>17365</v>
      </c>
      <c r="I36" s="55">
        <f>+I32+I24+I14</f>
        <v>18857</v>
      </c>
      <c r="J36" s="57" t="s">
        <v>23</v>
      </c>
    </row>
    <row r="37" spans="4:10" ht="16.5" x14ac:dyDescent="0.25">
      <c r="D37" s="58"/>
      <c r="E37" s="59"/>
      <c r="F37" s="60"/>
      <c r="G37" s="61"/>
      <c r="H37" s="61"/>
      <c r="I37" s="61"/>
    </row>
    <row r="38" spans="4:10" ht="16.5" x14ac:dyDescent="0.25">
      <c r="D38" s="62"/>
      <c r="E38" s="63"/>
      <c r="F38" s="64"/>
      <c r="G38" s="65"/>
      <c r="H38" s="65"/>
      <c r="I38" s="66"/>
      <c r="J38" s="65"/>
    </row>
    <row r="39" spans="4:10" ht="15.75" customHeight="1" x14ac:dyDescent="0.25">
      <c r="D39" s="62"/>
      <c r="E39" s="80" t="s">
        <v>24</v>
      </c>
      <c r="F39" s="80"/>
      <c r="G39" s="80"/>
      <c r="H39" s="80"/>
      <c r="I39" s="80"/>
      <c r="J39" s="80"/>
    </row>
    <row r="40" spans="4:10" ht="16.5" x14ac:dyDescent="0.25">
      <c r="D40" s="67"/>
      <c r="E40" s="68"/>
      <c r="G40" s="69"/>
      <c r="H40" s="70"/>
      <c r="I40" s="71"/>
      <c r="J40" s="70"/>
    </row>
    <row r="41" spans="4:10" ht="16.5" x14ac:dyDescent="0.25">
      <c r="D41" s="67"/>
      <c r="E41" s="72"/>
      <c r="F41" s="72">
        <f>[4]DohRaioni!H37</f>
        <v>0</v>
      </c>
      <c r="G41" s="70"/>
      <c r="H41" s="70"/>
      <c r="I41" s="61"/>
      <c r="J41" s="70" t="s">
        <v>25</v>
      </c>
    </row>
    <row r="42" spans="4:10" ht="16.5" hidden="1" x14ac:dyDescent="0.25">
      <c r="D42" s="62"/>
      <c r="E42" s="72"/>
      <c r="F42" s="72">
        <f>+[4]TazrimPenZakai!AE2-1</f>
        <v>-0.90308761088876321</v>
      </c>
      <c r="G42" s="70"/>
      <c r="H42" s="70"/>
      <c r="I42" s="70"/>
      <c r="J42" s="70" t="s">
        <v>26</v>
      </c>
    </row>
    <row r="43" spans="4:10" ht="16.5" x14ac:dyDescent="0.25">
      <c r="D43" s="62"/>
      <c r="E43" s="68"/>
      <c r="F43" s="72"/>
      <c r="G43" s="70"/>
      <c r="H43" s="70"/>
      <c r="I43" s="70"/>
      <c r="J43" s="70"/>
    </row>
    <row r="44" spans="4:10" ht="16.5" x14ac:dyDescent="0.25">
      <c r="E44" s="72"/>
      <c r="F44" s="70"/>
      <c r="G44" s="70"/>
      <c r="H44" s="70"/>
      <c r="I44" s="73"/>
      <c r="J44" s="74"/>
    </row>
    <row r="45" spans="4:10" ht="16.5" x14ac:dyDescent="0.25">
      <c r="E45" s="75"/>
      <c r="F45" s="76"/>
      <c r="G45" s="76"/>
      <c r="H45" s="76"/>
      <c r="I45" s="76"/>
      <c r="J45" s="76"/>
    </row>
    <row r="46" spans="4:10" ht="16.5" x14ac:dyDescent="0.25">
      <c r="E46" s="70"/>
      <c r="F46" s="75"/>
      <c r="G46" s="75"/>
      <c r="H46" s="75"/>
      <c r="I46" s="75"/>
      <c r="J46" s="75"/>
    </row>
    <row r="47" spans="4:10" ht="16.5" x14ac:dyDescent="0.25">
      <c r="E47" s="70"/>
      <c r="F47" s="70"/>
      <c r="G47" s="81" t="s">
        <v>27</v>
      </c>
      <c r="H47" s="82"/>
      <c r="I47" s="70"/>
      <c r="J47" s="70"/>
    </row>
    <row r="48" spans="4:10" ht="15" x14ac:dyDescent="0.2">
      <c r="E48" s="65"/>
      <c r="F48" s="65"/>
      <c r="G48" s="83" t="s">
        <v>28</v>
      </c>
      <c r="H48" s="83"/>
      <c r="I48" s="65"/>
      <c r="J48" s="65"/>
    </row>
    <row r="49" spans="5:10" ht="15" x14ac:dyDescent="0.2">
      <c r="E49" s="65"/>
      <c r="F49" s="65"/>
      <c r="G49" s="83"/>
      <c r="H49" s="83"/>
      <c r="I49" s="65"/>
      <c r="J49" s="77">
        <v>41788</v>
      </c>
    </row>
    <row r="50" spans="5:10" ht="15" x14ac:dyDescent="0.2">
      <c r="E50" s="65"/>
      <c r="F50" s="65"/>
      <c r="G50" s="65"/>
      <c r="H50" s="65"/>
      <c r="I50" s="65"/>
      <c r="J50" s="65"/>
    </row>
    <row r="51" spans="5:10" ht="15" x14ac:dyDescent="0.2">
      <c r="E51" s="65"/>
      <c r="F51" s="65"/>
      <c r="G51" s="65"/>
      <c r="H51" s="65"/>
      <c r="I51" s="65"/>
      <c r="J51" s="65"/>
    </row>
    <row r="52" spans="5:10" ht="15" x14ac:dyDescent="0.2">
      <c r="E52" s="65"/>
      <c r="F52" s="65"/>
      <c r="G52" s="65"/>
      <c r="H52" s="65"/>
      <c r="I52" s="65"/>
      <c r="J52" s="65"/>
    </row>
    <row r="53" spans="5:10" ht="15" x14ac:dyDescent="0.2">
      <c r="E53" s="65"/>
      <c r="F53" s="65"/>
      <c r="G53" s="65"/>
      <c r="H53" s="65"/>
      <c r="I53" s="65"/>
      <c r="J53" s="65"/>
    </row>
    <row r="54" spans="5:10" ht="15" x14ac:dyDescent="0.2">
      <c r="E54" s="65"/>
      <c r="F54" s="65"/>
      <c r="G54" s="65"/>
      <c r="H54" s="65"/>
      <c r="I54" s="65"/>
      <c r="J54" s="65"/>
    </row>
    <row r="55" spans="5:10" ht="15" x14ac:dyDescent="0.2">
      <c r="E55" s="65"/>
      <c r="F55" s="65"/>
      <c r="G55" s="65"/>
      <c r="H55" s="65"/>
      <c r="I55" s="65"/>
      <c r="J55" s="65"/>
    </row>
    <row r="56" spans="5:10" ht="15" x14ac:dyDescent="0.2">
      <c r="E56" s="65"/>
      <c r="F56" s="65"/>
      <c r="G56" s="65"/>
      <c r="H56" s="65"/>
      <c r="I56" s="65"/>
      <c r="J56" s="65"/>
    </row>
    <row r="57" spans="5:10" ht="15" x14ac:dyDescent="0.2">
      <c r="E57" s="65"/>
      <c r="F57" s="65"/>
      <c r="G57" s="65"/>
      <c r="H57" s="65"/>
      <c r="I57" s="65"/>
      <c r="J57" s="65"/>
    </row>
    <row r="58" spans="5:10" ht="15" x14ac:dyDescent="0.2">
      <c r="E58" s="65"/>
      <c r="F58" s="65"/>
      <c r="G58" s="65"/>
      <c r="H58" s="65"/>
      <c r="I58" s="65"/>
      <c r="J58" s="65"/>
    </row>
  </sheetData>
  <mergeCells count="6">
    <mergeCell ref="G49:H49"/>
    <mergeCell ref="E7:J7"/>
    <mergeCell ref="E8:J8"/>
    <mergeCell ref="E39:J39"/>
    <mergeCell ref="G47:H47"/>
    <mergeCell ref="G48:H48"/>
  </mergeCells>
  <printOptions horizontalCentered="1"/>
  <pageMargins left="0.74803149606299213" right="0.74803149606299213" top="0.42" bottom="0.31496062992125984" header="0.26" footer="0.39370078740157483"/>
  <pageSetup scale="75" firstPageNumber="13" orientation="portrait" useFirstPageNumber="1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DohSofi</vt:lpstr>
      <vt:lpstr>DohSofi!WPrint_Area_W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יצחק</dc:creator>
  <cp:lastModifiedBy>יצחק</cp:lastModifiedBy>
  <dcterms:created xsi:type="dcterms:W3CDTF">2014-05-21T13:56:05Z</dcterms:created>
  <dcterms:modified xsi:type="dcterms:W3CDTF">2014-05-21T13:57:48Z</dcterms:modified>
</cp:coreProperties>
</file>